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010F85DD-2772-483B-89C4-82D8429CC9E7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 s="1"/>
  <c r="AA43" i="17"/>
  <c r="AP43" i="17" s="1"/>
  <c r="AB43" i="17"/>
  <c r="AQ43" i="17" s="1"/>
  <c r="AA31" i="17"/>
  <c r="AA32" i="17" s="1"/>
  <c r="AB31" i="17"/>
  <c r="AQ31" i="17" s="1"/>
  <c r="AC31" i="17"/>
  <c r="AR31" i="17" s="1"/>
  <c r="AA19" i="17"/>
  <c r="AP19" i="17" s="1"/>
  <c r="AB19" i="17"/>
  <c r="AQ19" i="17" s="1"/>
  <c r="AC19" i="17"/>
  <c r="L44" i="17"/>
  <c r="L43" i="17"/>
  <c r="M43" i="17"/>
  <c r="N43" i="17"/>
  <c r="L31" i="17"/>
  <c r="L32" i="17" s="1"/>
  <c r="M31" i="17"/>
  <c r="N31" i="17"/>
  <c r="L19" i="17"/>
  <c r="M19" i="17"/>
  <c r="AQ31" i="16"/>
  <c r="AP19" i="16"/>
  <c r="AQ19" i="16"/>
  <c r="AA43" i="16"/>
  <c r="AP43" i="16" s="1"/>
  <c r="AB43" i="16"/>
  <c r="AQ43" i="16" s="1"/>
  <c r="AA31" i="16"/>
  <c r="AC31" i="16" s="1"/>
  <c r="AR31" i="16" s="1"/>
  <c r="AB31" i="16"/>
  <c r="AA19" i="16"/>
  <c r="AA20" i="16" s="1"/>
  <c r="AB19" i="16"/>
  <c r="AC19" i="16" s="1"/>
  <c r="AR19" i="16" s="1"/>
  <c r="L43" i="16"/>
  <c r="L44" i="16" s="1"/>
  <c r="M43" i="16"/>
  <c r="N43" i="16"/>
  <c r="L31" i="16"/>
  <c r="L32" i="16" s="1"/>
  <c r="M31" i="16"/>
  <c r="N31" i="16"/>
  <c r="L19" i="16"/>
  <c r="N19" i="16" s="1"/>
  <c r="M19" i="16"/>
  <c r="AP43" i="15"/>
  <c r="AA43" i="15"/>
  <c r="AB43" i="15"/>
  <c r="AQ43" i="15" s="1"/>
  <c r="AA31" i="15"/>
  <c r="AB31" i="15"/>
  <c r="AC31" i="15"/>
  <c r="AA19" i="15"/>
  <c r="AB19" i="15"/>
  <c r="AC19" i="15"/>
  <c r="L43" i="15"/>
  <c r="L44" i="15" s="1"/>
  <c r="M43" i="15"/>
  <c r="N43" i="15"/>
  <c r="L31" i="15"/>
  <c r="AP31" i="15" s="1"/>
  <c r="M31" i="15"/>
  <c r="N31" i="15" s="1"/>
  <c r="AR31" i="15" s="1"/>
  <c r="L19" i="15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 s="1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C43" i="11" s="1"/>
  <c r="AB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N19" i="10" s="1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 s="1"/>
  <c r="AA32" i="6"/>
  <c r="AA31" i="6"/>
  <c r="AB31" i="6"/>
  <c r="AC31" i="6"/>
  <c r="AA20" i="6"/>
  <c r="AA19" i="6"/>
  <c r="AC19" i="6" s="1"/>
  <c r="AB19" i="6"/>
  <c r="L44" i="6"/>
  <c r="L43" i="6"/>
  <c r="M43" i="6"/>
  <c r="N43" i="6"/>
  <c r="L32" i="6"/>
  <c r="L31" i="6"/>
  <c r="M31" i="6"/>
  <c r="N31" i="6"/>
  <c r="L20" i="6"/>
  <c r="L19" i="6"/>
  <c r="M19" i="6"/>
  <c r="N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C19" i="12" s="1"/>
  <c r="AB19" i="12"/>
  <c r="L44" i="12"/>
  <c r="L43" i="12"/>
  <c r="M43" i="12"/>
  <c r="N43" i="12"/>
  <c r="L32" i="12"/>
  <c r="L31" i="12"/>
  <c r="M31" i="12"/>
  <c r="N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 s="1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C43" i="7" s="1"/>
  <c r="AB43" i="7"/>
  <c r="AA32" i="7"/>
  <c r="AA31" i="7"/>
  <c r="AB31" i="7"/>
  <c r="AC31" i="7"/>
  <c r="AA20" i="7"/>
  <c r="AA19" i="7"/>
  <c r="AB19" i="7"/>
  <c r="AC19" i="7"/>
  <c r="L44" i="7"/>
  <c r="L43" i="7"/>
  <c r="M43" i="7"/>
  <c r="N43" i="7"/>
  <c r="L32" i="7"/>
  <c r="L31" i="7"/>
  <c r="M31" i="7"/>
  <c r="N31" i="7" s="1"/>
  <c r="L20" i="7"/>
  <c r="L19" i="7"/>
  <c r="M19" i="7"/>
  <c r="N19" i="7"/>
  <c r="AA39" i="9"/>
  <c r="AA40" i="9"/>
  <c r="AA41" i="9"/>
  <c r="AA42" i="9"/>
  <c r="L39" i="4"/>
  <c r="L40" i="4"/>
  <c r="L41" i="4"/>
  <c r="L42" i="4"/>
  <c r="AA44" i="17" l="1"/>
  <c r="AP44" i="17" s="1"/>
  <c r="AC43" i="17"/>
  <c r="AR43" i="17" s="1"/>
  <c r="AP31" i="17"/>
  <c r="AP32" i="17"/>
  <c r="AA20" i="17"/>
  <c r="N19" i="17"/>
  <c r="AR19" i="17" s="1"/>
  <c r="L20" i="17"/>
  <c r="AP20" i="17" s="1"/>
  <c r="AA44" i="16"/>
  <c r="AC43" i="16"/>
  <c r="AR43" i="16" s="1"/>
  <c r="AP44" i="16"/>
  <c r="AP31" i="16"/>
  <c r="AA32" i="16"/>
  <c r="AP32" i="16"/>
  <c r="L20" i="16"/>
  <c r="AP20" i="16" s="1"/>
  <c r="AA44" i="15"/>
  <c r="AP44" i="15"/>
  <c r="AC43" i="15"/>
  <c r="AR43" i="15" s="1"/>
  <c r="AA32" i="15"/>
  <c r="AQ19" i="15"/>
  <c r="AA20" i="15"/>
  <c r="AP19" i="15"/>
  <c r="L32" i="15"/>
  <c r="AP32" i="15" s="1"/>
  <c r="AQ31" i="15"/>
  <c r="N19" i="15"/>
  <c r="L20" i="15"/>
  <c r="AP20" i="15" s="1"/>
  <c r="AN17" i="16"/>
  <c r="AB18" i="17"/>
  <c r="AA18" i="17"/>
  <c r="AB17" i="17"/>
  <c r="AA17" i="17"/>
  <c r="AB16" i="17"/>
  <c r="AA16" i="17"/>
  <c r="AB15" i="17"/>
  <c r="AA15" i="17"/>
  <c r="AC15" i="17" s="1"/>
  <c r="U44" i="8"/>
  <c r="Q44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AC40" i="8" s="1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U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M39" i="9"/>
  <c r="L39" i="9"/>
  <c r="AO31" i="9"/>
  <c r="Y32" i="9"/>
  <c r="AG31" i="9"/>
  <c r="AH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AL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U44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S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N28" i="10" s="1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AL19" i="10"/>
  <c r="AH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Q44" i="11"/>
  <c r="AM43" i="11"/>
  <c r="H44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AQ42" i="11" s="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W32" i="11"/>
  <c r="S32" i="11"/>
  <c r="AL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W20" i="11"/>
  <c r="J20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S44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AC41" i="14" s="1"/>
  <c r="M41" i="14"/>
  <c r="L41" i="14"/>
  <c r="N41" i="14" s="1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U32" i="14"/>
  <c r="AN31" i="14"/>
  <c r="H32" i="14"/>
  <c r="AK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AC29" i="14" s="1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U20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F44" i="16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C30" i="16" s="1"/>
  <c r="AA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S32" i="17"/>
  <c r="Q32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Q20" i="17"/>
  <c r="J20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AQ17" i="17" s="1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N16" i="17" s="1"/>
  <c r="L16" i="17"/>
  <c r="AP16" i="17" s="1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Y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Y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Y32" i="7"/>
  <c r="U32" i="7"/>
  <c r="AO31" i="7"/>
  <c r="AK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M27" i="7"/>
  <c r="L27" i="7"/>
  <c r="W20" i="7"/>
  <c r="AL19" i="7"/>
  <c r="AK19" i="7"/>
  <c r="AH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AC15" i="7" s="1"/>
  <c r="M15" i="7"/>
  <c r="AQ15" i="7" s="1"/>
  <c r="L15" i="7"/>
  <c r="AB18" i="9"/>
  <c r="AA18" i="9"/>
  <c r="AB17" i="9"/>
  <c r="AA17" i="9"/>
  <c r="AB16" i="9"/>
  <c r="AA16" i="9"/>
  <c r="AC16" i="9" s="1"/>
  <c r="AB15" i="9"/>
  <c r="AA15" i="9"/>
  <c r="AB42" i="9"/>
  <c r="AB41" i="9"/>
  <c r="AC41" i="9"/>
  <c r="AB40" i="9"/>
  <c r="AB39" i="9"/>
  <c r="AB30" i="9"/>
  <c r="AA30" i="9"/>
  <c r="AB29" i="9"/>
  <c r="AA29" i="9"/>
  <c r="AB28" i="9"/>
  <c r="AA28" i="9"/>
  <c r="AB27" i="9"/>
  <c r="AA27" i="9"/>
  <c r="AC30" i="17" l="1"/>
  <c r="AC27" i="17"/>
  <c r="AC29" i="17"/>
  <c r="AQ40" i="17"/>
  <c r="N40" i="17"/>
  <c r="N28" i="17"/>
  <c r="AQ30" i="16"/>
  <c r="AC28" i="16"/>
  <c r="AP30" i="16"/>
  <c r="AC15" i="16"/>
  <c r="N29" i="16"/>
  <c r="AR19" i="15"/>
  <c r="AC28" i="9"/>
  <c r="AC27" i="7"/>
  <c r="N17" i="11"/>
  <c r="N40" i="12"/>
  <c r="AP27" i="8"/>
  <c r="AC28" i="14"/>
  <c r="AC18" i="9"/>
  <c r="AC18" i="7"/>
  <c r="AQ15" i="14"/>
  <c r="N18" i="12"/>
  <c r="AQ41" i="11"/>
  <c r="AQ29" i="14"/>
  <c r="AC41" i="11"/>
  <c r="AC27" i="11"/>
  <c r="Y32" i="11"/>
  <c r="AC16" i="11"/>
  <c r="AL19" i="11"/>
  <c r="AQ41" i="6"/>
  <c r="AK43" i="6"/>
  <c r="AQ27" i="6"/>
  <c r="AC27" i="6"/>
  <c r="Y32" i="6"/>
  <c r="AL31" i="12"/>
  <c r="U32" i="12"/>
  <c r="AC15" i="12"/>
  <c r="AC30" i="9"/>
  <c r="N40" i="9"/>
  <c r="AG43" i="8"/>
  <c r="AK43" i="8"/>
  <c r="Y32" i="8"/>
  <c r="AK19" i="8"/>
  <c r="AC42" i="7"/>
  <c r="U44" i="7"/>
  <c r="AC30" i="7"/>
  <c r="S32" i="7"/>
  <c r="AN31" i="7"/>
  <c r="AP18" i="7"/>
  <c r="AC40" i="4"/>
  <c r="AP29" i="4"/>
  <c r="AC30" i="4"/>
  <c r="U32" i="4"/>
  <c r="Y20" i="4"/>
  <c r="N41" i="10"/>
  <c r="N28" i="12"/>
  <c r="AC40" i="12"/>
  <c r="AR40" i="12" s="1"/>
  <c r="W44" i="12"/>
  <c r="S44" i="12"/>
  <c r="AG43" i="9"/>
  <c r="U32" i="9"/>
  <c r="N39" i="7"/>
  <c r="AQ28" i="7"/>
  <c r="U20" i="8"/>
  <c r="AP15" i="12"/>
  <c r="AG19" i="7"/>
  <c r="AG19" i="4"/>
  <c r="AM19" i="14"/>
  <c r="AK19" i="11"/>
  <c r="W20" i="10"/>
  <c r="AQ15" i="6"/>
  <c r="S20" i="9"/>
  <c r="U20" i="7"/>
  <c r="Y20" i="10"/>
  <c r="Q20" i="14"/>
  <c r="S20" i="17"/>
  <c r="AQ18" i="14"/>
  <c r="AQ17" i="11"/>
  <c r="AC16" i="17"/>
  <c r="AR16" i="17" s="1"/>
  <c r="AC18" i="14"/>
  <c r="AC17" i="11"/>
  <c r="AR17" i="11" s="1"/>
  <c r="Q20" i="10"/>
  <c r="AO19" i="8"/>
  <c r="AI19" i="17"/>
  <c r="AO19" i="7"/>
  <c r="AO19" i="4"/>
  <c r="AI19" i="14"/>
  <c r="AG19" i="11"/>
  <c r="AH19" i="17"/>
  <c r="AC17" i="7"/>
  <c r="Q20" i="7"/>
  <c r="U20" i="11"/>
  <c r="U20" i="10"/>
  <c r="U32" i="17"/>
  <c r="Q32" i="8"/>
  <c r="AQ29" i="7"/>
  <c r="AJ31" i="17"/>
  <c r="Q32" i="4"/>
  <c r="AF32" i="4" s="1"/>
  <c r="AK31" i="17"/>
  <c r="W32" i="14"/>
  <c r="AL32" i="14" s="1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G43" i="14"/>
  <c r="AC39" i="17"/>
  <c r="AP40" i="17"/>
  <c r="W44" i="16"/>
  <c r="W44" i="11"/>
  <c r="AL44" i="11" s="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N44" i="8" s="1"/>
  <c r="AQ41" i="7"/>
  <c r="B44" i="7"/>
  <c r="F44" i="4"/>
  <c r="F32" i="16"/>
  <c r="AJ32" i="16" s="1"/>
  <c r="AQ29" i="9"/>
  <c r="N30" i="17"/>
  <c r="AR30" i="17" s="1"/>
  <c r="AQ27" i="7"/>
  <c r="AQ29" i="16"/>
  <c r="AP28" i="17"/>
  <c r="J32" i="12"/>
  <c r="N28" i="9"/>
  <c r="H20" i="15"/>
  <c r="F20" i="11"/>
  <c r="AQ15" i="4"/>
  <c r="N16" i="12"/>
  <c r="J20" i="10"/>
  <c r="H20" i="9"/>
  <c r="AL20" i="9" s="1"/>
  <c r="B20" i="10"/>
  <c r="B20" i="6"/>
  <c r="AQ18" i="17"/>
  <c r="AK19" i="4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W20" i="6"/>
  <c r="Y44" i="12"/>
  <c r="AQ42" i="12"/>
  <c r="AI43" i="12"/>
  <c r="AM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B44" i="16"/>
  <c r="AF44" i="16" s="1"/>
  <c r="D32" i="16"/>
  <c r="AQ15" i="16"/>
  <c r="AP30" i="15"/>
  <c r="AQ30" i="15"/>
  <c r="N16" i="15"/>
  <c r="AQ18" i="15"/>
  <c r="N40" i="14"/>
  <c r="N27" i="14"/>
  <c r="B32" i="14"/>
  <c r="F32" i="14"/>
  <c r="AJ32" i="14" s="1"/>
  <c r="N17" i="14"/>
  <c r="D20" i="14"/>
  <c r="N40" i="11"/>
  <c r="N28" i="11"/>
  <c r="AQ30" i="11"/>
  <c r="AO19" i="11"/>
  <c r="N42" i="10"/>
  <c r="J32" i="10"/>
  <c r="AN32" i="10" s="1"/>
  <c r="D44" i="6"/>
  <c r="B44" i="6"/>
  <c r="AI43" i="6"/>
  <c r="N40" i="6"/>
  <c r="H44" i="6"/>
  <c r="N41" i="6"/>
  <c r="D32" i="6"/>
  <c r="H20" i="6"/>
  <c r="N18" i="6"/>
  <c r="D20" i="6"/>
  <c r="AH20" i="6" s="1"/>
  <c r="H32" i="12"/>
  <c r="AP30" i="12"/>
  <c r="F20" i="12"/>
  <c r="D44" i="9"/>
  <c r="B20" i="9"/>
  <c r="F20" i="9"/>
  <c r="H44" i="7"/>
  <c r="AP41" i="7"/>
  <c r="N27" i="7"/>
  <c r="AP29" i="7"/>
  <c r="D20" i="7"/>
  <c r="N16" i="7"/>
  <c r="N39" i="4"/>
  <c r="B44" i="4"/>
  <c r="N30" i="4"/>
  <c r="AR30" i="4" s="1"/>
  <c r="B20" i="4"/>
  <c r="U20" i="17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C17" i="14"/>
  <c r="AP18" i="14"/>
  <c r="AG19" i="14"/>
  <c r="AK19" i="14"/>
  <c r="AO19" i="14"/>
  <c r="S20" i="11"/>
  <c r="AC15" i="10"/>
  <c r="AG19" i="10"/>
  <c r="AO19" i="10"/>
  <c r="AQ16" i="6"/>
  <c r="AC17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H31" i="7"/>
  <c r="AL31" i="7"/>
  <c r="AQ27" i="4"/>
  <c r="AC28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AH32" i="6" s="1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N31" i="16"/>
  <c r="W32" i="16"/>
  <c r="AQ28" i="15"/>
  <c r="AH31" i="15"/>
  <c r="AL31" i="15"/>
  <c r="Q32" i="15"/>
  <c r="AF32" i="15" s="1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P39" i="7"/>
  <c r="AC41" i="4"/>
  <c r="U44" i="4"/>
  <c r="AQ40" i="6"/>
  <c r="AQ41" i="9"/>
  <c r="W44" i="9"/>
  <c r="AQ39" i="7"/>
  <c r="AQ40" i="7"/>
  <c r="AJ43" i="7"/>
  <c r="AN43" i="7"/>
  <c r="W44" i="7"/>
  <c r="AP41" i="4"/>
  <c r="AC42" i="4"/>
  <c r="AJ43" i="4"/>
  <c r="AC40" i="17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P41" i="14"/>
  <c r="AH43" i="14"/>
  <c r="Y44" i="14"/>
  <c r="AO43" i="11"/>
  <c r="S44" i="11"/>
  <c r="AQ40" i="10"/>
  <c r="AC41" i="10"/>
  <c r="AJ43" i="10"/>
  <c r="AN43" i="10"/>
  <c r="AQ39" i="6"/>
  <c r="AC41" i="6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R40" i="17"/>
  <c r="AP42" i="10"/>
  <c r="S44" i="6"/>
  <c r="AH44" i="6" s="1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R40" i="16" s="1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N41" i="7"/>
  <c r="J44" i="7"/>
  <c r="AN44" i="7" s="1"/>
  <c r="N42" i="15"/>
  <c r="B44" i="15"/>
  <c r="AQ40" i="11"/>
  <c r="N39" i="10"/>
  <c r="N42" i="12"/>
  <c r="AH43" i="9"/>
  <c r="F44" i="12"/>
  <c r="N41" i="4"/>
  <c r="J44" i="4"/>
  <c r="AF43" i="4"/>
  <c r="AR42" i="17"/>
  <c r="AP42" i="17"/>
  <c r="F44" i="17"/>
  <c r="AJ44" i="17" s="1"/>
  <c r="AQ40" i="16"/>
  <c r="AK43" i="16"/>
  <c r="AF43" i="15"/>
  <c r="F44" i="15"/>
  <c r="AJ44" i="15" s="1"/>
  <c r="N41" i="11"/>
  <c r="N41" i="9"/>
  <c r="AR41" i="9" s="1"/>
  <c r="F44" i="9"/>
  <c r="AJ44" i="9" s="1"/>
  <c r="N40" i="8"/>
  <c r="AR40" i="8" s="1"/>
  <c r="B44" i="8"/>
  <c r="AF44" i="8" s="1"/>
  <c r="AN43" i="8"/>
  <c r="AP39" i="4"/>
  <c r="H44" i="16"/>
  <c r="AQ40" i="14"/>
  <c r="F44" i="11"/>
  <c r="N40" i="10"/>
  <c r="AF43" i="10"/>
  <c r="B44" i="12"/>
  <c r="H32" i="7"/>
  <c r="H32" i="4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AL32" i="11" s="1"/>
  <c r="N30" i="10"/>
  <c r="J32" i="6"/>
  <c r="B32" i="12"/>
  <c r="N27" i="9"/>
  <c r="N30" i="9"/>
  <c r="B32" i="9"/>
  <c r="J32" i="9"/>
  <c r="AN32" i="9" s="1"/>
  <c r="B32" i="8"/>
  <c r="F32" i="8"/>
  <c r="AJ32" i="8" s="1"/>
  <c r="J32" i="8"/>
  <c r="D32" i="7"/>
  <c r="AH32" i="7" s="1"/>
  <c r="N28" i="4"/>
  <c r="J32" i="17"/>
  <c r="J32" i="16"/>
  <c r="AN32" i="16" s="1"/>
  <c r="AP28" i="15"/>
  <c r="J32" i="15"/>
  <c r="J32" i="11"/>
  <c r="AN32" i="11" s="1"/>
  <c r="H32" i="6"/>
  <c r="N30" i="7"/>
  <c r="F32" i="7"/>
  <c r="AJ32" i="7" s="1"/>
  <c r="AQ29" i="4"/>
  <c r="D32" i="4"/>
  <c r="N29" i="14"/>
  <c r="AR29" i="14" s="1"/>
  <c r="D32" i="14"/>
  <c r="AQ30" i="10"/>
  <c r="B32" i="10"/>
  <c r="N27" i="6"/>
  <c r="N29" i="6"/>
  <c r="AM31" i="12"/>
  <c r="H32" i="9"/>
  <c r="N29" i="8"/>
  <c r="H32" i="8"/>
  <c r="AN19" i="15"/>
  <c r="F20" i="6"/>
  <c r="N17" i="4"/>
  <c r="AR17" i="4" s="1"/>
  <c r="D20" i="4"/>
  <c r="AJ19" i="11"/>
  <c r="H20" i="10"/>
  <c r="AP15" i="9"/>
  <c r="N17" i="8"/>
  <c r="N16" i="4"/>
  <c r="F20" i="4"/>
  <c r="J20" i="4"/>
  <c r="N15" i="16"/>
  <c r="AR15" i="16" s="1"/>
  <c r="H20" i="14"/>
  <c r="AN19" i="11"/>
  <c r="B20" i="12"/>
  <c r="D20" i="9"/>
  <c r="N15" i="8"/>
  <c r="B20" i="8"/>
  <c r="J20" i="8"/>
  <c r="AN20" i="8" s="1"/>
  <c r="AN19" i="17"/>
  <c r="F20" i="16"/>
  <c r="N18" i="7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D44" i="7"/>
  <c r="AI19" i="4"/>
  <c r="H20" i="4"/>
  <c r="H44" i="4"/>
  <c r="AP39" i="17"/>
  <c r="S20" i="16"/>
  <c r="AP28" i="16"/>
  <c r="N28" i="16"/>
  <c r="AR28" i="16" s="1"/>
  <c r="AR41" i="16"/>
  <c r="S20" i="14"/>
  <c r="N17" i="7"/>
  <c r="AG43" i="7"/>
  <c r="N15" i="7"/>
  <c r="AR15" i="7" s="1"/>
  <c r="AQ18" i="7"/>
  <c r="AP27" i="7"/>
  <c r="N29" i="7"/>
  <c r="AF31" i="7"/>
  <c r="B32" i="7"/>
  <c r="AH43" i="7"/>
  <c r="F44" i="7"/>
  <c r="AJ19" i="4"/>
  <c r="AQ39" i="4"/>
  <c r="B44" i="17"/>
  <c r="AP28" i="14"/>
  <c r="N28" i="14"/>
  <c r="AR28" i="14" s="1"/>
  <c r="H44" i="14"/>
  <c r="AL44" i="14" s="1"/>
  <c r="AL43" i="14"/>
  <c r="AP17" i="6"/>
  <c r="AO43" i="12"/>
  <c r="AC42" i="8"/>
  <c r="AP42" i="8"/>
  <c r="AC29" i="7"/>
  <c r="N40" i="7"/>
  <c r="N18" i="4"/>
  <c r="AM31" i="17"/>
  <c r="N17" i="16"/>
  <c r="AP42" i="16"/>
  <c r="N42" i="16"/>
  <c r="AR42" i="16" s="1"/>
  <c r="AL43" i="16"/>
  <c r="N27" i="15"/>
  <c r="AR27" i="15" s="1"/>
  <c r="AC30" i="15"/>
  <c r="AR30" i="15" s="1"/>
  <c r="AO31" i="15"/>
  <c r="N29" i="9"/>
  <c r="J32" i="7"/>
  <c r="AN32" i="7" s="1"/>
  <c r="Q44" i="7"/>
  <c r="N27" i="4"/>
  <c r="AO31" i="17"/>
  <c r="AC16" i="15"/>
  <c r="AP17" i="14"/>
  <c r="AP42" i="14"/>
  <c r="N42" i="14"/>
  <c r="AR42" i="14" s="1"/>
  <c r="AG31" i="11"/>
  <c r="AP15" i="7"/>
  <c r="AQ17" i="7"/>
  <c r="H20" i="7"/>
  <c r="AL20" i="7" s="1"/>
  <c r="N28" i="7"/>
  <c r="AR28" i="7" s="1"/>
  <c r="N42" i="7"/>
  <c r="S44" i="7"/>
  <c r="N40" i="4"/>
  <c r="N42" i="4"/>
  <c r="AK43" i="4"/>
  <c r="AQ16" i="17"/>
  <c r="H20" i="17"/>
  <c r="AL20" i="17" s="1"/>
  <c r="AF32" i="17"/>
  <c r="AC17" i="16"/>
  <c r="AP17" i="16"/>
  <c r="S44" i="16"/>
  <c r="N41" i="15"/>
  <c r="AR41" i="15" s="1"/>
  <c r="AH19" i="11"/>
  <c r="U32" i="11"/>
  <c r="B20" i="7"/>
  <c r="AQ41" i="4"/>
  <c r="AQ30" i="12"/>
  <c r="AC30" i="12"/>
  <c r="AR30" i="12" s="1"/>
  <c r="J20" i="7"/>
  <c r="Q32" i="7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R27" i="16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K19" i="10"/>
  <c r="AP30" i="7"/>
  <c r="AC15" i="4"/>
  <c r="AC29" i="4"/>
  <c r="AQ15" i="17"/>
  <c r="AP29" i="17"/>
  <c r="N29" i="17"/>
  <c r="AR29" i="17" s="1"/>
  <c r="AR39" i="17"/>
  <c r="AF43" i="17"/>
  <c r="AP15" i="15"/>
  <c r="N15" i="15"/>
  <c r="AQ39" i="15"/>
  <c r="Q44" i="15"/>
  <c r="AJ31" i="14"/>
  <c r="AQ16" i="10"/>
  <c r="AC16" i="10"/>
  <c r="AR16" i="10" s="1"/>
  <c r="AN32" i="15"/>
  <c r="AP16" i="7"/>
  <c r="AF43" i="7"/>
  <c r="F32" i="4"/>
  <c r="W44" i="4"/>
  <c r="N15" i="17"/>
  <c r="AR15" i="17" s="1"/>
  <c r="N18" i="17"/>
  <c r="AQ39" i="17"/>
  <c r="Q44" i="17"/>
  <c r="AC44" i="17" s="1"/>
  <c r="B20" i="16"/>
  <c r="B32" i="16"/>
  <c r="S32" i="16"/>
  <c r="AH32" i="16" s="1"/>
  <c r="AJ44" i="16"/>
  <c r="AC39" i="15"/>
  <c r="AP39" i="15"/>
  <c r="B20" i="14"/>
  <c r="AK43" i="11"/>
  <c r="AP41" i="6"/>
  <c r="AQ41" i="12"/>
  <c r="N41" i="12"/>
  <c r="AQ16" i="8"/>
  <c r="N16" i="8"/>
  <c r="F20" i="8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P29" i="11"/>
  <c r="AP40" i="11"/>
  <c r="AQ42" i="10"/>
  <c r="AQ27" i="12"/>
  <c r="N27" i="12"/>
  <c r="AO31" i="12"/>
  <c r="AQ16" i="9"/>
  <c r="N16" i="9"/>
  <c r="AR16" i="9" s="1"/>
  <c r="AP39" i="8"/>
  <c r="N39" i="8"/>
  <c r="D44" i="17"/>
  <c r="AH44" i="17" s="1"/>
  <c r="D44" i="15"/>
  <c r="AP39" i="10"/>
  <c r="Q44" i="10"/>
  <c r="AQ16" i="12"/>
  <c r="AC16" i="12"/>
  <c r="AP27" i="17"/>
  <c r="AF31" i="17"/>
  <c r="AP41" i="17"/>
  <c r="J20" i="16"/>
  <c r="Q32" i="16"/>
  <c r="AP27" i="15"/>
  <c r="AF31" i="15"/>
  <c r="AP41" i="15"/>
  <c r="J20" i="14"/>
  <c r="AN20" i="14" s="1"/>
  <c r="Q32" i="14"/>
  <c r="AN43" i="14"/>
  <c r="J44" i="14"/>
  <c r="B44" i="14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AR16" i="16" s="1"/>
  <c r="N30" i="16"/>
  <c r="AR30" i="16" s="1"/>
  <c r="D32" i="15"/>
  <c r="AH32" i="15" s="1"/>
  <c r="H44" i="15"/>
  <c r="AL44" i="15" s="1"/>
  <c r="N16" i="14"/>
  <c r="N30" i="14"/>
  <c r="D44" i="14"/>
  <c r="AH44" i="14" s="1"/>
  <c r="AP17" i="11"/>
  <c r="AP30" i="11"/>
  <c r="N30" i="11"/>
  <c r="AP15" i="10"/>
  <c r="N15" i="10"/>
  <c r="AP18" i="10"/>
  <c r="AC30" i="10"/>
  <c r="B32" i="6"/>
  <c r="AC39" i="12"/>
  <c r="AP39" i="12"/>
  <c r="AJ31" i="9"/>
  <c r="F32" i="9"/>
  <c r="AQ39" i="9"/>
  <c r="N39" i="9"/>
  <c r="AC28" i="8"/>
  <c r="AP28" i="8"/>
  <c r="N17" i="17"/>
  <c r="AR17" i="17" s="1"/>
  <c r="AF19" i="17"/>
  <c r="F32" i="17"/>
  <c r="AJ32" i="17" s="1"/>
  <c r="J44" i="17"/>
  <c r="N39" i="16"/>
  <c r="N17" i="15"/>
  <c r="AF19" i="15"/>
  <c r="F32" i="15"/>
  <c r="J44" i="15"/>
  <c r="AN44" i="15" s="1"/>
  <c r="N39" i="14"/>
  <c r="F44" i="14"/>
  <c r="AM19" i="10"/>
  <c r="AO31" i="10"/>
  <c r="B44" i="10"/>
  <c r="AP28" i="6"/>
  <c r="N28" i="6"/>
  <c r="AK19" i="12"/>
  <c r="AH19" i="8"/>
  <c r="D20" i="17"/>
  <c r="AH20" i="17" s="1"/>
  <c r="H32" i="17"/>
  <c r="N18" i="16"/>
  <c r="D20" i="15"/>
  <c r="H32" i="15"/>
  <c r="AL32" i="15" s="1"/>
  <c r="N40" i="15"/>
  <c r="N18" i="14"/>
  <c r="Y20" i="11"/>
  <c r="AN20" i="11" s="1"/>
  <c r="N18" i="10"/>
  <c r="AN19" i="10"/>
  <c r="AJ44" i="10"/>
  <c r="AP40" i="6"/>
  <c r="AG43" i="6"/>
  <c r="AM19" i="12"/>
  <c r="AJ31" i="8"/>
  <c r="AL43" i="8"/>
  <c r="F20" i="17"/>
  <c r="AF43" i="16"/>
  <c r="F20" i="15"/>
  <c r="AJ20" i="15" s="1"/>
  <c r="AP42" i="11"/>
  <c r="N42" i="11"/>
  <c r="U32" i="6"/>
  <c r="AO43" i="9"/>
  <c r="J44" i="9"/>
  <c r="AL31" i="8"/>
  <c r="D44" i="16"/>
  <c r="Q44" i="14"/>
  <c r="AP16" i="11"/>
  <c r="N16" i="11"/>
  <c r="AQ18" i="11"/>
  <c r="AP28" i="11"/>
  <c r="U32" i="10"/>
  <c r="N17" i="6"/>
  <c r="F32" i="6"/>
  <c r="AF31" i="16"/>
  <c r="N15" i="14"/>
  <c r="AF31" i="14"/>
  <c r="AC18" i="11"/>
  <c r="AP18" i="11"/>
  <c r="B32" i="11"/>
  <c r="B44" i="11"/>
  <c r="AP29" i="10"/>
  <c r="N29" i="10"/>
  <c r="F44" i="6"/>
  <c r="AQ42" i="9"/>
  <c r="N42" i="9"/>
  <c r="AQ30" i="8"/>
  <c r="N30" i="8"/>
  <c r="AQ42" i="8"/>
  <c r="N42" i="8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D44" i="12"/>
  <c r="AP40" i="9"/>
  <c r="H44" i="9"/>
  <c r="Q20" i="8"/>
  <c r="AP27" i="10"/>
  <c r="AF31" i="10"/>
  <c r="AP41" i="10"/>
  <c r="J20" i="6"/>
  <c r="N15" i="12"/>
  <c r="AP27" i="12"/>
  <c r="N29" i="12"/>
  <c r="AF31" i="12"/>
  <c r="AP41" i="12"/>
  <c r="AP27" i="9"/>
  <c r="AP30" i="9"/>
  <c r="AP16" i="8"/>
  <c r="N18" i="8"/>
  <c r="AR18" i="8" s="1"/>
  <c r="AP30" i="8"/>
  <c r="D32" i="10"/>
  <c r="H44" i="10"/>
  <c r="N16" i="6"/>
  <c r="N30" i="6"/>
  <c r="D32" i="12"/>
  <c r="H44" i="12"/>
  <c r="AP17" i="9"/>
  <c r="AF31" i="9"/>
  <c r="N27" i="8"/>
  <c r="N41" i="8"/>
  <c r="AF43" i="8"/>
  <c r="Q20" i="11"/>
  <c r="N39" i="11"/>
  <c r="N17" i="10"/>
  <c r="AF19" i="10"/>
  <c r="F32" i="10"/>
  <c r="J44" i="10"/>
  <c r="Q20" i="6"/>
  <c r="N39" i="6"/>
  <c r="N17" i="12"/>
  <c r="AR17" i="12" s="1"/>
  <c r="AF19" i="12"/>
  <c r="F32" i="12"/>
  <c r="J44" i="12"/>
  <c r="D32" i="9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N44" i="17" l="1"/>
  <c r="AC20" i="17"/>
  <c r="AN32" i="17"/>
  <c r="AL44" i="16"/>
  <c r="AC32" i="16"/>
  <c r="AF20" i="15"/>
  <c r="AL20" i="15"/>
  <c r="AN20" i="15"/>
  <c r="AR16" i="15"/>
  <c r="AR18" i="7"/>
  <c r="AR28" i="6"/>
  <c r="AR30" i="6"/>
  <c r="AC32" i="11"/>
  <c r="AR39" i="14"/>
  <c r="AN44" i="4"/>
  <c r="AJ32" i="4"/>
  <c r="AN20" i="4"/>
  <c r="AH32" i="14"/>
  <c r="AR16" i="11"/>
  <c r="AN20" i="10"/>
  <c r="AN32" i="6"/>
  <c r="AR28" i="9"/>
  <c r="AC32" i="7"/>
  <c r="AR27" i="7"/>
  <c r="AN20" i="7"/>
  <c r="AF20" i="4"/>
  <c r="AJ20" i="11"/>
  <c r="AL20" i="6"/>
  <c r="AF44" i="4"/>
  <c r="AR39" i="10"/>
  <c r="AN44" i="10"/>
  <c r="AR39" i="6"/>
  <c r="AR29" i="12"/>
  <c r="AR27" i="12"/>
  <c r="AH20" i="12"/>
  <c r="AR42" i="9"/>
  <c r="AH20" i="9"/>
  <c r="AR39" i="8"/>
  <c r="AN32" i="8"/>
  <c r="AR16" i="8"/>
  <c r="AR42" i="7"/>
  <c r="AL32" i="7"/>
  <c r="AR30" i="10"/>
  <c r="AR16" i="12"/>
  <c r="AR40" i="4"/>
  <c r="AR42" i="4"/>
  <c r="AL32" i="4"/>
  <c r="AR41" i="11"/>
  <c r="AR30" i="11"/>
  <c r="AR29" i="11"/>
  <c r="AC44" i="10"/>
  <c r="AH44" i="10"/>
  <c r="AC32" i="10"/>
  <c r="AR29" i="10"/>
  <c r="AF32" i="10"/>
  <c r="AL20" i="10"/>
  <c r="AJ20" i="10"/>
  <c r="AR41" i="6"/>
  <c r="AL44" i="6"/>
  <c r="AJ44" i="6"/>
  <c r="AR27" i="6"/>
  <c r="AL44" i="12"/>
  <c r="AH44" i="12"/>
  <c r="AN44" i="12"/>
  <c r="AN32" i="12"/>
  <c r="AR28" i="12"/>
  <c r="AJ32" i="12"/>
  <c r="AR15" i="12"/>
  <c r="AR40" i="9"/>
  <c r="AF32" i="9"/>
  <c r="AR30" i="9"/>
  <c r="AJ32" i="9"/>
  <c r="AH32" i="9"/>
  <c r="AR41" i="8"/>
  <c r="AR42" i="8"/>
  <c r="AR29" i="8"/>
  <c r="AF32" i="8"/>
  <c r="AR39" i="7"/>
  <c r="AJ44" i="7"/>
  <c r="AR30" i="7"/>
  <c r="AH20" i="7"/>
  <c r="AJ44" i="4"/>
  <c r="N32" i="14"/>
  <c r="AR17" i="14"/>
  <c r="AC32" i="14"/>
  <c r="AR32" i="14" s="1"/>
  <c r="AR30" i="14"/>
  <c r="AR16" i="14"/>
  <c r="AJ20" i="12"/>
  <c r="AL32" i="8"/>
  <c r="AR41" i="10"/>
  <c r="AR18" i="14"/>
  <c r="AR42" i="11"/>
  <c r="AJ44" i="11"/>
  <c r="AR28" i="11"/>
  <c r="AR17" i="10"/>
  <c r="AF32" i="12"/>
  <c r="AN44" i="9"/>
  <c r="AL32" i="9"/>
  <c r="AF20" i="9"/>
  <c r="AR27" i="8"/>
  <c r="AR30" i="8"/>
  <c r="AJ20" i="8"/>
  <c r="AR41" i="7"/>
  <c r="AR17" i="7"/>
  <c r="AR39" i="4"/>
  <c r="AR40" i="14"/>
  <c r="AR18" i="11"/>
  <c r="AF20" i="10"/>
  <c r="AR18" i="6"/>
  <c r="AR27" i="9"/>
  <c r="AL44" i="8"/>
  <c r="AR17" i="8"/>
  <c r="AL44" i="7"/>
  <c r="AR16" i="7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20" i="9" l="1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<sst xmlns="http://schemas.openxmlformats.org/spreadsheetml/2006/main" count="3301" uniqueCount="41">
  <si>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</si>
  <si>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</si>
  <si>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</si>
  <si>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</si>
  <si>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</si>
  <si>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</si>
  <si>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</si>
  <si>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</si>
  <si>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</si>
  <si>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</si>
  <si>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</si>
  <si>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</si>
  <si>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</si>
  <si>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</si>
  <si>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</si>
  <si>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</si>
  <si>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</si>
  <si>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</si>
  <si>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</si>
  <si>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</si>
  <si>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</si>
  <si>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</si>
  <si>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</si>
  <si>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</si>
  <si>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</si>
  <si>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</si>
  <si>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</si>
  <si>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</si>
  <si>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</si>
  <si>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</si>
  <si>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</si>
  <si>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</si>
  <si>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</si>
  <si>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</si>
  <si>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</si>
  <si>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</si>
  <si>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</si>
  <si>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</si>
  <si>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Matriz Hussmanns, estado de Quintana Roo</t>
  </si>
  <si>
    <t xml:space="preserve"> </t>
  </si>
  <si>
    <t>2005 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</si>
</sst>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56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2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</cellXfs>
  <cellStyles count="56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30304502361" xfId="46" xr:uid="{2DDD3492-F82F-498C-9C4D-68105F75C8FA}"/>
    <cellStyle name="style1730304502402" xfId="47" xr:uid="{5746CFB3-B050-4869-AD76-E0A5363239D7}"/>
    <cellStyle name="style1730304502494" xfId="48" xr:uid="{2204DADE-38BF-49B4-A030-9761AD6F5B00}"/>
    <cellStyle name="style1730304502545" xfId="49" xr:uid="{C869A869-9A0E-4F66-9478-EA1F82081C4B}"/>
    <cellStyle name="style1764108173892" xfId="50" xr:uid="{179DE9B4-DD83-4442-AD19-BF00A8473C59}"/>
    <cellStyle name="style1764108173922" xfId="51" xr:uid="{9E59A029-DF9A-4CE3-95B3-B9B059F5C53E}"/>
    <cellStyle name="style1764108173982" xfId="52" xr:uid="{1F3D4AE6-B23A-4908-AECD-3585066F6303}"/>
    <cellStyle name="style1764108174012" xfId="53" xr:uid="{865508BF-F695-4143-A2AE-FF903B09B31D}"/>
    <cellStyle name="style1764108174082" xfId="54" xr:uid="{33FAD93A-D6B0-46B9-8FA1-A15EF5FE3818}"/>
    <cellStyle name="style1764108174112" xfId="55" xr:uid="{55ED15D3-87A4-455E-8CF2-9AC274DC99A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40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34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4" t="s">
        <v>0</v>
      </c>
      <c r="P11" s="34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4" t="s">
        <v>0</v>
      </c>
      <c r="AE11" s="34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4" t="s">
        <v>0</v>
      </c>
    </row>
    <row r="12" spans="1:44" ht="15" customHeight="1" x14ac:dyDescent="0.25">
      <c r="A12" s="35"/>
      <c r="B12" s="39" t="s">
        <v>3</v>
      </c>
      <c r="C12" s="40"/>
      <c r="D12" s="40"/>
      <c r="E12" s="41"/>
      <c r="F12" s="42" t="s">
        <v>4</v>
      </c>
      <c r="G12" s="43"/>
      <c r="H12" s="42" t="s">
        <v>5</v>
      </c>
      <c r="I12" s="43"/>
      <c r="J12" s="42" t="s">
        <v>6</v>
      </c>
      <c r="K12" s="43"/>
      <c r="L12" s="42" t="s">
        <v>7</v>
      </c>
      <c r="M12" s="50"/>
      <c r="N12" s="35"/>
      <c r="P12" s="35"/>
      <c r="Q12" s="39" t="s">
        <v>3</v>
      </c>
      <c r="R12" s="40"/>
      <c r="S12" s="40"/>
      <c r="T12" s="41"/>
      <c r="U12" s="42" t="s">
        <v>4</v>
      </c>
      <c r="V12" s="43"/>
      <c r="W12" s="42" t="s">
        <v>5</v>
      </c>
      <c r="X12" s="43"/>
      <c r="Y12" s="42" t="s">
        <v>6</v>
      </c>
      <c r="Z12" s="43"/>
      <c r="AA12" s="42" t="s">
        <v>7</v>
      </c>
      <c r="AB12" s="50"/>
      <c r="AC12" s="35"/>
      <c r="AE12" s="35"/>
      <c r="AF12" s="39" t="s">
        <v>3</v>
      </c>
      <c r="AG12" s="40"/>
      <c r="AH12" s="40"/>
      <c r="AI12" s="41"/>
      <c r="AJ12" s="42" t="s">
        <v>4</v>
      </c>
      <c r="AK12" s="43"/>
      <c r="AL12" s="42" t="s">
        <v>5</v>
      </c>
      <c r="AM12" s="43"/>
      <c r="AN12" s="42" t="s">
        <v>6</v>
      </c>
      <c r="AO12" s="43"/>
      <c r="AP12" s="42" t="s">
        <v>7</v>
      </c>
      <c r="AQ12" s="50"/>
      <c r="AR12" s="35"/>
    </row>
    <row r="13" spans="1:44" ht="15" customHeight="1" thickBot="1" x14ac:dyDescent="0.3">
      <c r="A13" s="35"/>
      <c r="B13" s="46" t="s">
        <v>8</v>
      </c>
      <c r="C13" s="47"/>
      <c r="D13" s="48" t="s">
        <v>9</v>
      </c>
      <c r="E13" s="49"/>
      <c r="F13" s="44"/>
      <c r="G13" s="45"/>
      <c r="H13" s="44"/>
      <c r="I13" s="45"/>
      <c r="J13" s="44"/>
      <c r="K13" s="45"/>
      <c r="L13" s="44"/>
      <c r="M13" s="51"/>
      <c r="N13" s="35"/>
      <c r="P13" s="35"/>
      <c r="Q13" s="46" t="s">
        <v>8</v>
      </c>
      <c r="R13" s="47"/>
      <c r="S13" s="48" t="s">
        <v>9</v>
      </c>
      <c r="T13" s="49"/>
      <c r="U13" s="44"/>
      <c r="V13" s="45"/>
      <c r="W13" s="44"/>
      <c r="X13" s="45"/>
      <c r="Y13" s="44"/>
      <c r="Z13" s="45"/>
      <c r="AA13" s="44"/>
      <c r="AB13" s="51"/>
      <c r="AC13" s="35"/>
      <c r="AE13" s="35"/>
      <c r="AF13" s="46" t="s">
        <v>8</v>
      </c>
      <c r="AG13" s="47"/>
      <c r="AH13" s="48" t="s">
        <v>9</v>
      </c>
      <c r="AI13" s="49"/>
      <c r="AJ13" s="44"/>
      <c r="AK13" s="45"/>
      <c r="AL13" s="44"/>
      <c r="AM13" s="45"/>
      <c r="AN13" s="44"/>
      <c r="AO13" s="45"/>
      <c r="AP13" s="44"/>
      <c r="AQ13" s="51"/>
      <c r="AR13" s="35"/>
    </row>
    <row r="14" spans="1:44" ht="15" customHeight="1" thickBot="1" x14ac:dyDescent="0.3">
      <c r="A14" s="36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6"/>
      <c r="P14" s="36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6"/>
      <c r="AE14" s="36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6"/>
    </row>
    <row r="15" spans="1:44" ht="15" customHeight="1" thickBot="1" x14ac:dyDescent="0.3">
      <c r="A15" s="3" t="s">
        <v>12</v>
      </c>
      <c r="B15" s="2">
        <v>4563155</v>
      </c>
      <c r="C15" s="2"/>
      <c r="D15" s="2">
        <v>6581273.9999999991</v>
      </c>
      <c r="E15" s="2"/>
      <c r="F15" s="2">
        <v>11058479.999999998</v>
      </c>
      <c r="G15" s="2"/>
      <c r="H15" s="2">
        <v>9491095</v>
      </c>
      <c r="I15" s="2"/>
      <c r="J15" s="2">
        <v>0</v>
      </c>
      <c r="K15" s="2"/>
      <c r="L15" s="1">
        <f t="shared" ref="L15:M18" si="0">B15+D15+F15+H15+J15</f>
        <v>31694004</v>
      </c>
      <c r="M15" s="12">
        <f t="shared" si="0"/>
        <v>0</v>
      </c>
      <c r="N15" s="13">
        <f>L15+M15</f>
        <v>31694004</v>
      </c>
      <c r="P15" s="3" t="s">
        <v>12</v>
      </c>
      <c r="Q15" s="2">
        <v>1078</v>
      </c>
      <c r="R15" s="2">
        <v>0</v>
      </c>
      <c r="S15" s="2">
        <v>991</v>
      </c>
      <c r="T15" s="2">
        <v>0</v>
      </c>
      <c r="U15" s="2">
        <v>948</v>
      </c>
      <c r="V15" s="2">
        <v>0</v>
      </c>
      <c r="W15" s="2">
        <v>2351</v>
      </c>
      <c r="X15" s="2">
        <v>0</v>
      </c>
      <c r="Y15" s="2">
        <v>246</v>
      </c>
      <c r="Z15" s="2">
        <v>0</v>
      </c>
      <c r="AA15" s="1">
        <f t="shared" ref="AA15:AB18" si="1">Q15+S15+U15+W15+Y15</f>
        <v>5614</v>
      </c>
      <c r="AB15" s="12">
        <f t="shared" si="1"/>
        <v>0</v>
      </c>
      <c r="AC15" s="13">
        <f>AA15+AB15</f>
        <v>5614</v>
      </c>
      <c r="AE15" s="3" t="s">
        <v>12</v>
      </c>
      <c r="AF15" s="2">
        <f t="shared" ref="AF15:AR18" si="2">IFERROR(B15/Q15, "N.A.")</f>
        <v>4232.9823747680894</v>
      </c>
      <c r="AG15" s="2" t="str">
        <f t="shared" si="2"/>
        <v>N.A.</v>
      </c>
      <c r="AH15" s="2">
        <f t="shared" si="2"/>
        <v>6641.043390514631</v>
      </c>
      <c r="AI15" s="2" t="str">
        <f t="shared" si="2"/>
        <v>N.A.</v>
      </c>
      <c r="AJ15" s="2">
        <f t="shared" si="2"/>
        <v>11665.063291139239</v>
      </c>
      <c r="AK15" s="2" t="str">
        <f t="shared" si="2"/>
        <v>N.A.</v>
      </c>
      <c r="AL15" s="2">
        <f t="shared" si="2"/>
        <v>4037.0459378987666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5645.5297470609194</v>
      </c>
      <c r="AQ15" s="17" t="str">
        <f t="shared" si="2"/>
        <v>N.A.</v>
      </c>
      <c r="AR15" s="13">
        <f t="shared" si="2"/>
        <v>5645.5297470609194</v>
      </c>
    </row>
    <row r="16" spans="1:44" ht="15" customHeight="1" thickBot="1" x14ac:dyDescent="0.3">
      <c r="A16" s="3" t="s">
        <v>13</v>
      </c>
      <c r="B16" s="2">
        <v>1934220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1934220</v>
      </c>
      <c r="M16" s="12">
        <f t="shared" si="0"/>
        <v>0</v>
      </c>
      <c r="N16" s="13">
        <f>L16+M16</f>
        <v>1934220</v>
      </c>
      <c r="P16" s="3" t="s">
        <v>13</v>
      </c>
      <c r="Q16" s="2">
        <v>958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958</v>
      </c>
      <c r="AB16" s="12">
        <f t="shared" si="1"/>
        <v>0</v>
      </c>
      <c r="AC16" s="13">
        <f>AA16+AB16</f>
        <v>958</v>
      </c>
      <c r="AE16" s="3" t="s">
        <v>13</v>
      </c>
      <c r="AF16" s="2">
        <f t="shared" si="2"/>
        <v>2019.0187891440501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2019.0187891440501</v>
      </c>
      <c r="AQ16" s="17" t="str">
        <f t="shared" si="2"/>
        <v>N.A.</v>
      </c>
      <c r="AR16" s="13">
        <f t="shared" si="2"/>
        <v>2019.0187891440501</v>
      </c>
    </row>
    <row r="17" spans="1:44" ht="15" customHeight="1" thickBot="1" x14ac:dyDescent="0.3">
      <c r="A17" s="3" t="s">
        <v>14</v>
      </c>
      <c r="B17" s="2">
        <v>8540809.9999999981</v>
      </c>
      <c r="C17" s="2">
        <v>50529260.000000007</v>
      </c>
      <c r="D17" s="2">
        <v>4543480</v>
      </c>
      <c r="E17" s="2">
        <v>1420000</v>
      </c>
      <c r="F17" s="2"/>
      <c r="G17" s="2">
        <v>19848400</v>
      </c>
      <c r="H17" s="2"/>
      <c r="I17" s="2">
        <v>5459086</v>
      </c>
      <c r="J17" s="2">
        <v>0</v>
      </c>
      <c r="K17" s="2"/>
      <c r="L17" s="1">
        <f t="shared" si="0"/>
        <v>13084289.999999998</v>
      </c>
      <c r="M17" s="12">
        <f t="shared" si="0"/>
        <v>77256746</v>
      </c>
      <c r="N17" s="13">
        <f>L17+M17</f>
        <v>90341036</v>
      </c>
      <c r="P17" s="3" t="s">
        <v>14</v>
      </c>
      <c r="Q17" s="2">
        <v>2496</v>
      </c>
      <c r="R17" s="2">
        <v>10007</v>
      </c>
      <c r="S17" s="2">
        <v>514</v>
      </c>
      <c r="T17" s="2">
        <v>250</v>
      </c>
      <c r="U17" s="2">
        <v>0</v>
      </c>
      <c r="V17" s="2">
        <v>690</v>
      </c>
      <c r="W17" s="2">
        <v>0</v>
      </c>
      <c r="X17" s="2">
        <v>968</v>
      </c>
      <c r="Y17" s="2">
        <v>179</v>
      </c>
      <c r="Z17" s="2">
        <v>0</v>
      </c>
      <c r="AA17" s="1">
        <f t="shared" si="1"/>
        <v>3189</v>
      </c>
      <c r="AB17" s="12">
        <f t="shared" si="1"/>
        <v>11915</v>
      </c>
      <c r="AC17" s="13">
        <f>AA17+AB17</f>
        <v>15104</v>
      </c>
      <c r="AE17" s="3" t="s">
        <v>14</v>
      </c>
      <c r="AF17" s="2">
        <f t="shared" si="2"/>
        <v>3421.7988782051275</v>
      </c>
      <c r="AG17" s="2">
        <f t="shared" si="2"/>
        <v>5049.3914260017991</v>
      </c>
      <c r="AH17" s="2">
        <f t="shared" si="2"/>
        <v>8839.4552529182874</v>
      </c>
      <c r="AI17" s="2">
        <f t="shared" si="2"/>
        <v>5680</v>
      </c>
      <c r="AJ17" s="2" t="str">
        <f t="shared" si="2"/>
        <v>N.A.</v>
      </c>
      <c r="AK17" s="2">
        <f t="shared" si="2"/>
        <v>28765.797101449276</v>
      </c>
      <c r="AL17" s="2" t="str">
        <f t="shared" si="2"/>
        <v>N.A.</v>
      </c>
      <c r="AM17" s="2">
        <f t="shared" si="2"/>
        <v>5639.5516528925618</v>
      </c>
      <c r="AN17" s="2">
        <f t="shared" si="2"/>
        <v>0</v>
      </c>
      <c r="AO17" s="2" t="str">
        <f t="shared" si="2"/>
        <v>N.A.</v>
      </c>
      <c r="AP17" s="16">
        <f t="shared" si="2"/>
        <v>4102.9444967074314</v>
      </c>
      <c r="AQ17" s="17">
        <f t="shared" si="2"/>
        <v>6483.9904322282837</v>
      </c>
      <c r="AR17" s="13">
        <f t="shared" si="2"/>
        <v>5981.265625</v>
      </c>
    </row>
    <row r="18" spans="1:44" ht="15" customHeight="1" thickBot="1" x14ac:dyDescent="0.3">
      <c r="A18" s="3" t="s">
        <v>15</v>
      </c>
      <c r="B18" s="2">
        <v>170280</v>
      </c>
      <c r="C18" s="2"/>
      <c r="D18" s="2">
        <v>1565200</v>
      </c>
      <c r="E18" s="2"/>
      <c r="F18" s="2"/>
      <c r="G18" s="2">
        <v>1049400</v>
      </c>
      <c r="H18" s="2"/>
      <c r="I18" s="2"/>
      <c r="J18" s="2"/>
      <c r="K18" s="2"/>
      <c r="L18" s="1">
        <f t="shared" si="0"/>
        <v>1735480</v>
      </c>
      <c r="M18" s="12">
        <f t="shared" si="0"/>
        <v>1049400</v>
      </c>
      <c r="N18" s="13">
        <f>L18+M18</f>
        <v>2784880</v>
      </c>
      <c r="P18" s="3" t="s">
        <v>15</v>
      </c>
      <c r="Q18" s="2">
        <v>99</v>
      </c>
      <c r="R18" s="2">
        <v>0</v>
      </c>
      <c r="S18" s="2">
        <v>130</v>
      </c>
      <c r="T18" s="2">
        <v>0</v>
      </c>
      <c r="U18" s="2">
        <v>0</v>
      </c>
      <c r="V18" s="2">
        <v>232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229</v>
      </c>
      <c r="AB18" s="12">
        <f t="shared" si="1"/>
        <v>232</v>
      </c>
      <c r="AC18" s="19">
        <f>AA18+AB18</f>
        <v>461</v>
      </c>
      <c r="AE18" s="3" t="s">
        <v>15</v>
      </c>
      <c r="AF18" s="2">
        <f t="shared" si="2"/>
        <v>1720</v>
      </c>
      <c r="AG18" s="2" t="str">
        <f t="shared" si="2"/>
        <v>N.A.</v>
      </c>
      <c r="AH18" s="2">
        <f t="shared" si="2"/>
        <v>12040</v>
      </c>
      <c r="AI18" s="2" t="str">
        <f t="shared" si="2"/>
        <v>N.A.</v>
      </c>
      <c r="AJ18" s="2" t="str">
        <f t="shared" si="2"/>
        <v>N.A.</v>
      </c>
      <c r="AK18" s="2">
        <f t="shared" si="2"/>
        <v>4523.2758620689656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6">
        <f t="shared" si="2"/>
        <v>7578.5152838427948</v>
      </c>
      <c r="AQ18" s="17">
        <f t="shared" si="2"/>
        <v>4523.2758620689656</v>
      </c>
      <c r="AR18" s="13">
        <f t="shared" si="2"/>
        <v>6040.9544468546637</v>
      </c>
    </row>
    <row r="19" spans="1:44" ht="15" customHeight="1" thickBot="1" x14ac:dyDescent="0.3">
      <c r="A19" s="4" t="s">
        <v>16</v>
      </c>
      <c r="B19" s="2">
        <v>15208464.999999998</v>
      </c>
      <c r="C19" s="2">
        <v>50529260.000000007</v>
      </c>
      <c r="D19" s="2">
        <v>12689954.000000002</v>
      </c>
      <c r="E19" s="2">
        <v>1420000</v>
      </c>
      <c r="F19" s="2">
        <v>11058479.999999998</v>
      </c>
      <c r="G19" s="2">
        <v>20897800</v>
      </c>
      <c r="H19" s="2">
        <v>9491095</v>
      </c>
      <c r="I19" s="2">
        <v>5459086</v>
      </c>
      <c r="J19" s="2">
        <v>0</v>
      </c>
      <c r="K19" s="2"/>
      <c r="L19" s="1">
        <f t="shared" ref="L19" si="3">B19+D19+F19+H19+J19</f>
        <v>48447994</v>
      </c>
      <c r="M19" s="12">
        <f t="shared" ref="M19" si="4">C19+E19+G19+I19+K19</f>
        <v>78306146</v>
      </c>
      <c r="N19" s="19">
        <f>L19+M19</f>
        <v>126754140</v>
      </c>
      <c r="P19" s="4" t="s">
        <v>16</v>
      </c>
      <c r="Q19" s="2">
        <v>4631</v>
      </c>
      <c r="R19" s="2">
        <v>10007</v>
      </c>
      <c r="S19" s="2">
        <v>1635</v>
      </c>
      <c r="T19" s="2">
        <v>250</v>
      </c>
      <c r="U19" s="2">
        <v>948</v>
      </c>
      <c r="V19" s="2">
        <v>922</v>
      </c>
      <c r="W19" s="2">
        <v>2351</v>
      </c>
      <c r="X19" s="2">
        <v>968</v>
      </c>
      <c r="Y19" s="2">
        <v>425</v>
      </c>
      <c r="Z19" s="2">
        <v>0</v>
      </c>
      <c r="AA19" s="1">
        <f t="shared" ref="AA19" si="5">Q19+S19+U19+W19+Y19</f>
        <v>9990</v>
      </c>
      <c r="AB19" s="12">
        <f t="shared" ref="AB19" si="6">R19+T19+V19+X19+Z19</f>
        <v>12147</v>
      </c>
      <c r="AC19" s="13">
        <f>AA19+AB19</f>
        <v>22137</v>
      </c>
      <c r="AE19" s="4" t="s">
        <v>16</v>
      </c>
      <c r="AF19" s="2">
        <f t="shared" ref="AF19:AO19" si="7">IFERROR(B19/Q19, "N.A.")</f>
        <v>3284.0563593176416</v>
      </c>
      <c r="AG19" s="2">
        <f t="shared" si="7"/>
        <v>5049.3914260017991</v>
      </c>
      <c r="AH19" s="2">
        <f t="shared" si="7"/>
        <v>7761.4397553516828</v>
      </c>
      <c r="AI19" s="2">
        <f t="shared" si="7"/>
        <v>5680</v>
      </c>
      <c r="AJ19" s="2">
        <f t="shared" si="7"/>
        <v>11665.063291139239</v>
      </c>
      <c r="AK19" s="2">
        <f t="shared" si="7"/>
        <v>22665.726681127984</v>
      </c>
      <c r="AL19" s="2">
        <f t="shared" si="7"/>
        <v>4037.0459378987666</v>
      </c>
      <c r="AM19" s="2">
        <f t="shared" si="7"/>
        <v>5639.5516528925618</v>
      </c>
      <c r="AN19" s="2">
        <f t="shared" si="7"/>
        <v>0</v>
      </c>
      <c r="AO19" s="2" t="str">
        <f t="shared" si="7"/>
        <v>N.A.</v>
      </c>
      <c r="AP19" s="16">
        <f t="shared" ref="AP19" si="8">IFERROR(L19/AA19, "N.A.")</f>
        <v>4849.6490490490487</v>
      </c>
      <c r="AQ19" s="17">
        <f t="shared" ref="AQ19" si="9">IFERROR(M19/AB19, "N.A.")</f>
        <v>6446.5420268379021</v>
      </c>
      <c r="AR19" s="13">
        <f t="shared" ref="AR19" si="10">IFERROR(N19/AC19, "N.A.")</f>
        <v>5725.8951077381762</v>
      </c>
    </row>
    <row r="20" spans="1:44" ht="15" customHeight="1" thickBot="1" x14ac:dyDescent="0.3">
      <c r="A20" s="5" t="s">
        <v>0</v>
      </c>
      <c r="B20" s="29">
        <f>B19+C19</f>
        <v>65737725.000000007</v>
      </c>
      <c r="C20" s="31"/>
      <c r="D20" s="29">
        <f>D19+E19</f>
        <v>14109954.000000002</v>
      </c>
      <c r="E20" s="31"/>
      <c r="F20" s="29">
        <f>F19+G19</f>
        <v>31956280</v>
      </c>
      <c r="G20" s="31"/>
      <c r="H20" s="29">
        <f>H19+I19</f>
        <v>14950181</v>
      </c>
      <c r="I20" s="31"/>
      <c r="J20" s="29">
        <f>J19+K19</f>
        <v>0</v>
      </c>
      <c r="K20" s="31"/>
      <c r="L20" s="29">
        <f>L19+M19</f>
        <v>126754140</v>
      </c>
      <c r="M20" s="30"/>
      <c r="N20" s="20">
        <f>B20+D20+F20+H20+J20</f>
        <v>126754140.00000001</v>
      </c>
      <c r="P20" s="5" t="s">
        <v>0</v>
      </c>
      <c r="Q20" s="29">
        <f>Q19+R19</f>
        <v>14638</v>
      </c>
      <c r="R20" s="31"/>
      <c r="S20" s="29">
        <f>S19+T19</f>
        <v>1885</v>
      </c>
      <c r="T20" s="31"/>
      <c r="U20" s="29">
        <f>U19+V19</f>
        <v>1870</v>
      </c>
      <c r="V20" s="31"/>
      <c r="W20" s="29">
        <f>W19+X19</f>
        <v>3319</v>
      </c>
      <c r="X20" s="31"/>
      <c r="Y20" s="29">
        <f>Y19+Z19</f>
        <v>425</v>
      </c>
      <c r="Z20" s="31"/>
      <c r="AA20" s="29">
        <f>AA19+AB19</f>
        <v>22137</v>
      </c>
      <c r="AB20" s="31"/>
      <c r="AC20" s="21">
        <f>Q20+S20+U20+W20+Y20</f>
        <v>22137</v>
      </c>
      <c r="AE20" s="5" t="s">
        <v>0</v>
      </c>
      <c r="AF20" s="32">
        <f>IFERROR(B20/Q20,"N.A.")</f>
        <v>4490.8952725782219</v>
      </c>
      <c r="AG20" s="33"/>
      <c r="AH20" s="32">
        <f>IFERROR(D20/S20,"N.A.")</f>
        <v>7485.3867374005313</v>
      </c>
      <c r="AI20" s="33"/>
      <c r="AJ20" s="32">
        <f>IFERROR(F20/U20,"N.A.")</f>
        <v>17088.919786096256</v>
      </c>
      <c r="AK20" s="33"/>
      <c r="AL20" s="32">
        <f>IFERROR(H20/W20,"N.A.")</f>
        <v>4504.423320277192</v>
      </c>
      <c r="AM20" s="33"/>
      <c r="AN20" s="32">
        <f>IFERROR(J20/Y20,"N.A.")</f>
        <v>0</v>
      </c>
      <c r="AO20" s="33"/>
      <c r="AP20" s="32">
        <f>IFERROR(L20/AA20,"N.A.")</f>
        <v>5725.8951077381762</v>
      </c>
      <c r="AQ20" s="33"/>
      <c r="AR20" s="18">
        <f>IFERROR(N20/AC20, "N.A.")</f>
        <v>5725.8951077381762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34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4" t="s">
        <v>0</v>
      </c>
      <c r="P23" s="34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4" t="s">
        <v>0</v>
      </c>
      <c r="AE23" s="34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4" t="s">
        <v>0</v>
      </c>
    </row>
    <row r="24" spans="1:44" ht="15" customHeight="1" x14ac:dyDescent="0.25">
      <c r="A24" s="35"/>
      <c r="B24" s="39" t="s">
        <v>3</v>
      </c>
      <c r="C24" s="40"/>
      <c r="D24" s="40"/>
      <c r="E24" s="41"/>
      <c r="F24" s="42" t="s">
        <v>4</v>
      </c>
      <c r="G24" s="43"/>
      <c r="H24" s="42" t="s">
        <v>5</v>
      </c>
      <c r="I24" s="43"/>
      <c r="J24" s="42" t="s">
        <v>6</v>
      </c>
      <c r="K24" s="43"/>
      <c r="L24" s="42" t="s">
        <v>7</v>
      </c>
      <c r="M24" s="50"/>
      <c r="N24" s="35"/>
      <c r="P24" s="35"/>
      <c r="Q24" s="39" t="s">
        <v>3</v>
      </c>
      <c r="R24" s="40"/>
      <c r="S24" s="40"/>
      <c r="T24" s="41"/>
      <c r="U24" s="42" t="s">
        <v>4</v>
      </c>
      <c r="V24" s="43"/>
      <c r="W24" s="42" t="s">
        <v>5</v>
      </c>
      <c r="X24" s="43"/>
      <c r="Y24" s="42" t="s">
        <v>6</v>
      </c>
      <c r="Z24" s="43"/>
      <c r="AA24" s="42" t="s">
        <v>7</v>
      </c>
      <c r="AB24" s="50"/>
      <c r="AC24" s="35"/>
      <c r="AE24" s="35"/>
      <c r="AF24" s="39" t="s">
        <v>3</v>
      </c>
      <c r="AG24" s="40"/>
      <c r="AH24" s="40"/>
      <c r="AI24" s="41"/>
      <c r="AJ24" s="42" t="s">
        <v>4</v>
      </c>
      <c r="AK24" s="43"/>
      <c r="AL24" s="42" t="s">
        <v>5</v>
      </c>
      <c r="AM24" s="43"/>
      <c r="AN24" s="42" t="s">
        <v>6</v>
      </c>
      <c r="AO24" s="43"/>
      <c r="AP24" s="42" t="s">
        <v>7</v>
      </c>
      <c r="AQ24" s="50"/>
      <c r="AR24" s="35"/>
    </row>
    <row r="25" spans="1:44" ht="15" customHeight="1" thickBot="1" x14ac:dyDescent="0.3">
      <c r="A25" s="35"/>
      <c r="B25" s="46" t="s">
        <v>8</v>
      </c>
      <c r="C25" s="47"/>
      <c r="D25" s="48" t="s">
        <v>9</v>
      </c>
      <c r="E25" s="49"/>
      <c r="F25" s="44"/>
      <c r="G25" s="45"/>
      <c r="H25" s="44"/>
      <c r="I25" s="45"/>
      <c r="J25" s="44"/>
      <c r="K25" s="45"/>
      <c r="L25" s="44"/>
      <c r="M25" s="51"/>
      <c r="N25" s="35"/>
      <c r="P25" s="35"/>
      <c r="Q25" s="46" t="s">
        <v>8</v>
      </c>
      <c r="R25" s="47"/>
      <c r="S25" s="48" t="s">
        <v>9</v>
      </c>
      <c r="T25" s="49"/>
      <c r="U25" s="44"/>
      <c r="V25" s="45"/>
      <c r="W25" s="44"/>
      <c r="X25" s="45"/>
      <c r="Y25" s="44"/>
      <c r="Z25" s="45"/>
      <c r="AA25" s="44"/>
      <c r="AB25" s="51"/>
      <c r="AC25" s="35"/>
      <c r="AE25" s="35"/>
      <c r="AF25" s="46" t="s">
        <v>8</v>
      </c>
      <c r="AG25" s="47"/>
      <c r="AH25" s="48" t="s">
        <v>9</v>
      </c>
      <c r="AI25" s="49"/>
      <c r="AJ25" s="44"/>
      <c r="AK25" s="45"/>
      <c r="AL25" s="44"/>
      <c r="AM25" s="45"/>
      <c r="AN25" s="44"/>
      <c r="AO25" s="45"/>
      <c r="AP25" s="44"/>
      <c r="AQ25" s="51"/>
      <c r="AR25" s="35"/>
    </row>
    <row r="26" spans="1:44" ht="15" customHeight="1" thickBot="1" x14ac:dyDescent="0.3">
      <c r="A26" s="36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6"/>
      <c r="P26" s="36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6"/>
      <c r="AE26" s="36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6"/>
    </row>
    <row r="27" spans="1:44" ht="15" customHeight="1" thickBot="1" x14ac:dyDescent="0.3">
      <c r="A27" s="3" t="s">
        <v>12</v>
      </c>
      <c r="B27" s="2">
        <v>3308655.0000000009</v>
      </c>
      <c r="C27" s="2"/>
      <c r="D27" s="2">
        <v>5795664</v>
      </c>
      <c r="E27" s="2"/>
      <c r="F27" s="2">
        <v>8373480</v>
      </c>
      <c r="G27" s="2"/>
      <c r="H27" s="2">
        <v>7171440</v>
      </c>
      <c r="I27" s="2"/>
      <c r="J27" s="2"/>
      <c r="K27" s="2"/>
      <c r="L27" s="1">
        <f t="shared" ref="L27:M30" si="11">B27+D27+F27+H27+J27</f>
        <v>24649239</v>
      </c>
      <c r="M27" s="12">
        <f t="shared" si="11"/>
        <v>0</v>
      </c>
      <c r="N27" s="13">
        <f>L27+M27</f>
        <v>24649239</v>
      </c>
      <c r="P27" s="3" t="s">
        <v>12</v>
      </c>
      <c r="Q27" s="2">
        <v>753</v>
      </c>
      <c r="R27" s="2">
        <v>0</v>
      </c>
      <c r="S27" s="2">
        <v>762</v>
      </c>
      <c r="T27" s="2">
        <v>0</v>
      </c>
      <c r="U27" s="2">
        <v>769</v>
      </c>
      <c r="V27" s="2">
        <v>0</v>
      </c>
      <c r="W27" s="2">
        <v>1140</v>
      </c>
      <c r="X27" s="2">
        <v>0</v>
      </c>
      <c r="Y27" s="2">
        <v>0</v>
      </c>
      <c r="Z27" s="2">
        <v>0</v>
      </c>
      <c r="AA27" s="1">
        <f t="shared" ref="AA27:AB30" si="12">Q27+S27+U27+W27+Y27</f>
        <v>3424</v>
      </c>
      <c r="AB27" s="12">
        <f t="shared" si="12"/>
        <v>0</v>
      </c>
      <c r="AC27" s="13">
        <f>AA27+AB27</f>
        <v>3424</v>
      </c>
      <c r="AE27" s="3" t="s">
        <v>12</v>
      </c>
      <c r="AF27" s="2">
        <f t="shared" ref="AF27:AR30" si="13">IFERROR(B27/Q27, "N.A.")</f>
        <v>4393.9641434262958</v>
      </c>
      <c r="AG27" s="2" t="str">
        <f t="shared" si="13"/>
        <v>N.A.</v>
      </c>
      <c r="AH27" s="2">
        <f t="shared" si="13"/>
        <v>7605.858267716535</v>
      </c>
      <c r="AI27" s="2" t="str">
        <f t="shared" si="13"/>
        <v>N.A.</v>
      </c>
      <c r="AJ27" s="2">
        <f t="shared" si="13"/>
        <v>10888.790637191158</v>
      </c>
      <c r="AK27" s="2" t="str">
        <f t="shared" si="13"/>
        <v>N.A.</v>
      </c>
      <c r="AL27" s="2">
        <f t="shared" si="13"/>
        <v>6290.7368421052633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6">
        <f t="shared" si="13"/>
        <v>7198.9599883177571</v>
      </c>
      <c r="AQ27" s="17" t="str">
        <f t="shared" si="13"/>
        <v>N.A.</v>
      </c>
      <c r="AR27" s="13">
        <f t="shared" si="13"/>
        <v>7198.9599883177571</v>
      </c>
    </row>
    <row r="28" spans="1:44" ht="15" customHeight="1" thickBot="1" x14ac:dyDescent="0.3">
      <c r="A28" s="3" t="s">
        <v>13</v>
      </c>
      <c r="B28" s="2">
        <v>396000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396000</v>
      </c>
      <c r="M28" s="12">
        <f t="shared" si="11"/>
        <v>0</v>
      </c>
      <c r="N28" s="13">
        <f>L28+M28</f>
        <v>396000</v>
      </c>
      <c r="P28" s="3" t="s">
        <v>13</v>
      </c>
      <c r="Q28" s="2">
        <v>99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99</v>
      </c>
      <c r="AB28" s="12">
        <f t="shared" si="12"/>
        <v>0</v>
      </c>
      <c r="AC28" s="13">
        <f>AA28+AB28</f>
        <v>99</v>
      </c>
      <c r="AE28" s="3" t="s">
        <v>13</v>
      </c>
      <c r="AF28" s="2">
        <f t="shared" si="13"/>
        <v>4000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>
        <f t="shared" si="13"/>
        <v>4000</v>
      </c>
      <c r="AQ28" s="17" t="str">
        <f t="shared" si="13"/>
        <v>N.A.</v>
      </c>
      <c r="AR28" s="13">
        <f t="shared" si="13"/>
        <v>4000</v>
      </c>
    </row>
    <row r="29" spans="1:44" ht="15" customHeight="1" thickBot="1" x14ac:dyDescent="0.3">
      <c r="A29" s="3" t="s">
        <v>14</v>
      </c>
      <c r="B29" s="2">
        <v>4749220.0000000009</v>
      </c>
      <c r="C29" s="2">
        <v>38803760.000000007</v>
      </c>
      <c r="D29" s="2">
        <v>1687420</v>
      </c>
      <c r="E29" s="2">
        <v>1420000</v>
      </c>
      <c r="F29" s="2"/>
      <c r="G29" s="2">
        <v>18828400</v>
      </c>
      <c r="H29" s="2"/>
      <c r="I29" s="2">
        <v>3491116.0000000005</v>
      </c>
      <c r="J29" s="2">
        <v>0</v>
      </c>
      <c r="K29" s="2"/>
      <c r="L29" s="1">
        <f t="shared" si="11"/>
        <v>6436640.0000000009</v>
      </c>
      <c r="M29" s="12">
        <f t="shared" si="11"/>
        <v>62543276.000000007</v>
      </c>
      <c r="N29" s="13">
        <f>L29+M29</f>
        <v>68979916.000000015</v>
      </c>
      <c r="P29" s="3" t="s">
        <v>14</v>
      </c>
      <c r="Q29" s="2">
        <v>1300</v>
      </c>
      <c r="R29" s="2">
        <v>6962</v>
      </c>
      <c r="S29" s="2">
        <v>278</v>
      </c>
      <c r="T29" s="2">
        <v>250</v>
      </c>
      <c r="U29" s="2">
        <v>0</v>
      </c>
      <c r="V29" s="2">
        <v>588</v>
      </c>
      <c r="W29" s="2">
        <v>0</v>
      </c>
      <c r="X29" s="2">
        <v>591</v>
      </c>
      <c r="Y29" s="2">
        <v>179</v>
      </c>
      <c r="Z29" s="2">
        <v>0</v>
      </c>
      <c r="AA29" s="1">
        <f t="shared" si="12"/>
        <v>1757</v>
      </c>
      <c r="AB29" s="12">
        <f t="shared" si="12"/>
        <v>8391</v>
      </c>
      <c r="AC29" s="13">
        <f>AA29+AB29</f>
        <v>10148</v>
      </c>
      <c r="AE29" s="3" t="s">
        <v>14</v>
      </c>
      <c r="AF29" s="2">
        <f t="shared" si="13"/>
        <v>3653.2461538461544</v>
      </c>
      <c r="AG29" s="2">
        <f t="shared" si="13"/>
        <v>5573.6512496409086</v>
      </c>
      <c r="AH29" s="2">
        <f t="shared" si="13"/>
        <v>6069.8561151079139</v>
      </c>
      <c r="AI29" s="2">
        <f t="shared" si="13"/>
        <v>5680</v>
      </c>
      <c r="AJ29" s="2" t="str">
        <f t="shared" si="13"/>
        <v>N.A.</v>
      </c>
      <c r="AK29" s="2">
        <f t="shared" si="13"/>
        <v>32021.088435374149</v>
      </c>
      <c r="AL29" s="2" t="str">
        <f t="shared" si="13"/>
        <v>N.A.</v>
      </c>
      <c r="AM29" s="2">
        <f t="shared" si="13"/>
        <v>5907.1336717428094</v>
      </c>
      <c r="AN29" s="2">
        <f t="shared" si="13"/>
        <v>0</v>
      </c>
      <c r="AO29" s="2" t="str">
        <f t="shared" si="13"/>
        <v>N.A.</v>
      </c>
      <c r="AP29" s="16">
        <f t="shared" si="13"/>
        <v>3663.4262948207179</v>
      </c>
      <c r="AQ29" s="17">
        <f t="shared" si="13"/>
        <v>7453.614110356335</v>
      </c>
      <c r="AR29" s="13">
        <f t="shared" si="13"/>
        <v>6797.3902246748139</v>
      </c>
    </row>
    <row r="30" spans="1:44" ht="15" customHeight="1" thickBot="1" x14ac:dyDescent="0.3">
      <c r="A30" s="3" t="s">
        <v>15</v>
      </c>
      <c r="B30" s="2">
        <v>170280</v>
      </c>
      <c r="C30" s="2"/>
      <c r="D30" s="2">
        <v>1565200</v>
      </c>
      <c r="E30" s="2"/>
      <c r="F30" s="2"/>
      <c r="G30" s="2">
        <v>1049400</v>
      </c>
      <c r="H30" s="2"/>
      <c r="I30" s="2"/>
      <c r="J30" s="2"/>
      <c r="K30" s="2"/>
      <c r="L30" s="1">
        <f t="shared" si="11"/>
        <v>1735480</v>
      </c>
      <c r="M30" s="12">
        <f t="shared" si="11"/>
        <v>1049400</v>
      </c>
      <c r="N30" s="13">
        <f>L30+M30</f>
        <v>2784880</v>
      </c>
      <c r="P30" s="3" t="s">
        <v>15</v>
      </c>
      <c r="Q30" s="2">
        <v>99</v>
      </c>
      <c r="R30" s="2">
        <v>0</v>
      </c>
      <c r="S30" s="2">
        <v>130</v>
      </c>
      <c r="T30" s="2">
        <v>0</v>
      </c>
      <c r="U30" s="2">
        <v>0</v>
      </c>
      <c r="V30" s="2">
        <v>232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229</v>
      </c>
      <c r="AB30" s="12">
        <f t="shared" si="12"/>
        <v>232</v>
      </c>
      <c r="AC30" s="19">
        <f>AA30+AB30</f>
        <v>461</v>
      </c>
      <c r="AE30" s="3" t="s">
        <v>15</v>
      </c>
      <c r="AF30" s="2">
        <f t="shared" si="13"/>
        <v>1720</v>
      </c>
      <c r="AG30" s="2" t="str">
        <f t="shared" si="13"/>
        <v>N.A.</v>
      </c>
      <c r="AH30" s="2">
        <f t="shared" si="13"/>
        <v>12040</v>
      </c>
      <c r="AI30" s="2" t="str">
        <f t="shared" si="13"/>
        <v>N.A.</v>
      </c>
      <c r="AJ30" s="2" t="str">
        <f t="shared" si="13"/>
        <v>N.A.</v>
      </c>
      <c r="AK30" s="2">
        <f t="shared" si="13"/>
        <v>4523.2758620689656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6">
        <f t="shared" si="13"/>
        <v>7578.5152838427948</v>
      </c>
      <c r="AQ30" s="17">
        <f t="shared" si="13"/>
        <v>4523.2758620689656</v>
      </c>
      <c r="AR30" s="13">
        <f t="shared" si="13"/>
        <v>6040.9544468546637</v>
      </c>
    </row>
    <row r="31" spans="1:44" ht="15" customHeight="1" thickBot="1" x14ac:dyDescent="0.3">
      <c r="A31" s="4" t="s">
        <v>16</v>
      </c>
      <c r="B31" s="2">
        <v>8624155</v>
      </c>
      <c r="C31" s="2">
        <v>38803760.000000007</v>
      </c>
      <c r="D31" s="2">
        <v>9048284</v>
      </c>
      <c r="E31" s="2">
        <v>1420000</v>
      </c>
      <c r="F31" s="2">
        <v>8373480</v>
      </c>
      <c r="G31" s="2">
        <v>19877800</v>
      </c>
      <c r="H31" s="2">
        <v>7171440</v>
      </c>
      <c r="I31" s="2">
        <v>3491116.0000000005</v>
      </c>
      <c r="J31" s="2">
        <v>0</v>
      </c>
      <c r="K31" s="2"/>
      <c r="L31" s="1">
        <f t="shared" ref="L31" si="14">B31+D31+F31+H31+J31</f>
        <v>33217359</v>
      </c>
      <c r="M31" s="12">
        <f t="shared" ref="M31" si="15">C31+E31+G31+I31+K31</f>
        <v>63592676.000000007</v>
      </c>
      <c r="N31" s="19">
        <f>L31+M31</f>
        <v>96810035</v>
      </c>
      <c r="P31" s="4" t="s">
        <v>16</v>
      </c>
      <c r="Q31" s="2">
        <v>2251</v>
      </c>
      <c r="R31" s="2">
        <v>6962</v>
      </c>
      <c r="S31" s="2">
        <v>1170</v>
      </c>
      <c r="T31" s="2">
        <v>250</v>
      </c>
      <c r="U31" s="2">
        <v>769</v>
      </c>
      <c r="V31" s="2">
        <v>820</v>
      </c>
      <c r="W31" s="2">
        <v>1140</v>
      </c>
      <c r="X31" s="2">
        <v>591</v>
      </c>
      <c r="Y31" s="2">
        <v>179</v>
      </c>
      <c r="Z31" s="2">
        <v>0</v>
      </c>
      <c r="AA31" s="1">
        <f t="shared" ref="AA31" si="16">Q31+S31+U31+W31+Y31</f>
        <v>5509</v>
      </c>
      <c r="AB31" s="12">
        <f t="shared" ref="AB31" si="17">R31+T31+V31+X31+Z31</f>
        <v>8623</v>
      </c>
      <c r="AC31" s="13">
        <f>AA31+AB31</f>
        <v>14132</v>
      </c>
      <c r="AE31" s="4" t="s">
        <v>16</v>
      </c>
      <c r="AF31" s="2">
        <f t="shared" ref="AF31:AO31" si="18">IFERROR(B31/Q31, "N.A.")</f>
        <v>3831.2549977787648</v>
      </c>
      <c r="AG31" s="2">
        <f t="shared" si="18"/>
        <v>5573.6512496409086</v>
      </c>
      <c r="AH31" s="2">
        <f t="shared" si="18"/>
        <v>7733.5760683760682</v>
      </c>
      <c r="AI31" s="2">
        <f t="shared" si="18"/>
        <v>5680</v>
      </c>
      <c r="AJ31" s="2">
        <f t="shared" si="18"/>
        <v>10888.790637191158</v>
      </c>
      <c r="AK31" s="2">
        <f t="shared" si="18"/>
        <v>24241.219512195123</v>
      </c>
      <c r="AL31" s="2">
        <f t="shared" si="18"/>
        <v>6290.7368421052633</v>
      </c>
      <c r="AM31" s="2">
        <f t="shared" si="18"/>
        <v>5907.1336717428094</v>
      </c>
      <c r="AN31" s="2">
        <f t="shared" si="18"/>
        <v>0</v>
      </c>
      <c r="AO31" s="2" t="str">
        <f t="shared" si="18"/>
        <v>N.A.</v>
      </c>
      <c r="AP31" s="16">
        <f t="shared" ref="AP31" si="19">IFERROR(L31/AA31, "N.A.")</f>
        <v>6029.6531130876747</v>
      </c>
      <c r="AQ31" s="17">
        <f t="shared" ref="AQ31" si="20">IFERROR(M31/AB31, "N.A.")</f>
        <v>7374.773976574279</v>
      </c>
      <c r="AR31" s="13">
        <f t="shared" ref="AR31" si="21">IFERROR(N31/AC31, "N.A.")</f>
        <v>6850.4128927257289</v>
      </c>
    </row>
    <row r="32" spans="1:44" ht="15" customHeight="1" thickBot="1" x14ac:dyDescent="0.3">
      <c r="A32" s="5" t="s">
        <v>0</v>
      </c>
      <c r="B32" s="29">
        <f>B31+C31</f>
        <v>47427915.000000007</v>
      </c>
      <c r="C32" s="31"/>
      <c r="D32" s="29">
        <f>D31+E31</f>
        <v>10468284</v>
      </c>
      <c r="E32" s="31"/>
      <c r="F32" s="29">
        <f>F31+G31</f>
        <v>28251280</v>
      </c>
      <c r="G32" s="31"/>
      <c r="H32" s="29">
        <f>H31+I31</f>
        <v>10662556</v>
      </c>
      <c r="I32" s="31"/>
      <c r="J32" s="29">
        <f>J31+K31</f>
        <v>0</v>
      </c>
      <c r="K32" s="31"/>
      <c r="L32" s="29">
        <f>L31+M31</f>
        <v>96810035</v>
      </c>
      <c r="M32" s="30"/>
      <c r="N32" s="20">
        <f>B32+D32+F32+H32+J32</f>
        <v>96810035</v>
      </c>
      <c r="P32" s="5" t="s">
        <v>0</v>
      </c>
      <c r="Q32" s="29">
        <f>Q31+R31</f>
        <v>9213</v>
      </c>
      <c r="R32" s="31"/>
      <c r="S32" s="29">
        <f>S31+T31</f>
        <v>1420</v>
      </c>
      <c r="T32" s="31"/>
      <c r="U32" s="29">
        <f>U31+V31</f>
        <v>1589</v>
      </c>
      <c r="V32" s="31"/>
      <c r="W32" s="29">
        <f>W31+X31</f>
        <v>1731</v>
      </c>
      <c r="X32" s="31"/>
      <c r="Y32" s="29">
        <f>Y31+Z31</f>
        <v>179</v>
      </c>
      <c r="Z32" s="31"/>
      <c r="AA32" s="29">
        <f>AA31+AB31</f>
        <v>14132</v>
      </c>
      <c r="AB32" s="31"/>
      <c r="AC32" s="21">
        <f>Q32+S32+U32+W32+Y32</f>
        <v>14132</v>
      </c>
      <c r="AE32" s="5" t="s">
        <v>0</v>
      </c>
      <c r="AF32" s="32">
        <f>IFERROR(B32/Q32,"N.A.")</f>
        <v>5147.9338977531761</v>
      </c>
      <c r="AG32" s="33"/>
      <c r="AH32" s="32">
        <f>IFERROR(D32/S32,"N.A.")</f>
        <v>7372.0309859154931</v>
      </c>
      <c r="AI32" s="33"/>
      <c r="AJ32" s="32">
        <f>IFERROR(F32/U32,"N.A.")</f>
        <v>17779.282567652612</v>
      </c>
      <c r="AK32" s="33"/>
      <c r="AL32" s="32">
        <f>IFERROR(H32/W32,"N.A.")</f>
        <v>6159.7666088965916</v>
      </c>
      <c r="AM32" s="33"/>
      <c r="AN32" s="32">
        <f>IFERROR(J32/Y32,"N.A.")</f>
        <v>0</v>
      </c>
      <c r="AO32" s="33"/>
      <c r="AP32" s="32">
        <f>IFERROR(L32/AA32,"N.A.")</f>
        <v>6850.4128927257289</v>
      </c>
      <c r="AQ32" s="33"/>
      <c r="AR32" s="18">
        <f>IFERROR(N32/AC32, "N.A.")</f>
        <v>6850.4128927257289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34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4" t="s">
        <v>0</v>
      </c>
      <c r="P35" s="34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4" t="s">
        <v>0</v>
      </c>
      <c r="AE35" s="34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4" t="s">
        <v>0</v>
      </c>
    </row>
    <row r="36" spans="1:44" ht="15" customHeight="1" x14ac:dyDescent="0.25">
      <c r="A36" s="35"/>
      <c r="B36" s="39" t="s">
        <v>3</v>
      </c>
      <c r="C36" s="40"/>
      <c r="D36" s="40"/>
      <c r="E36" s="41"/>
      <c r="F36" s="42" t="s">
        <v>4</v>
      </c>
      <c r="G36" s="43"/>
      <c r="H36" s="42" t="s">
        <v>5</v>
      </c>
      <c r="I36" s="43"/>
      <c r="J36" s="42" t="s">
        <v>6</v>
      </c>
      <c r="K36" s="43"/>
      <c r="L36" s="42" t="s">
        <v>7</v>
      </c>
      <c r="M36" s="50"/>
      <c r="N36" s="35"/>
      <c r="P36" s="35"/>
      <c r="Q36" s="39" t="s">
        <v>3</v>
      </c>
      <c r="R36" s="40"/>
      <c r="S36" s="40"/>
      <c r="T36" s="41"/>
      <c r="U36" s="42" t="s">
        <v>4</v>
      </c>
      <c r="V36" s="43"/>
      <c r="W36" s="42" t="s">
        <v>5</v>
      </c>
      <c r="X36" s="43"/>
      <c r="Y36" s="42" t="s">
        <v>6</v>
      </c>
      <c r="Z36" s="43"/>
      <c r="AA36" s="42" t="s">
        <v>7</v>
      </c>
      <c r="AB36" s="50"/>
      <c r="AC36" s="35"/>
      <c r="AE36" s="35"/>
      <c r="AF36" s="39" t="s">
        <v>3</v>
      </c>
      <c r="AG36" s="40"/>
      <c r="AH36" s="40"/>
      <c r="AI36" s="41"/>
      <c r="AJ36" s="42" t="s">
        <v>4</v>
      </c>
      <c r="AK36" s="43"/>
      <c r="AL36" s="42" t="s">
        <v>5</v>
      </c>
      <c r="AM36" s="43"/>
      <c r="AN36" s="42" t="s">
        <v>6</v>
      </c>
      <c r="AO36" s="43"/>
      <c r="AP36" s="42" t="s">
        <v>7</v>
      </c>
      <c r="AQ36" s="50"/>
      <c r="AR36" s="35"/>
    </row>
    <row r="37" spans="1:44" ht="15" customHeight="1" thickBot="1" x14ac:dyDescent="0.3">
      <c r="A37" s="35"/>
      <c r="B37" s="46" t="s">
        <v>8</v>
      </c>
      <c r="C37" s="47"/>
      <c r="D37" s="48" t="s">
        <v>9</v>
      </c>
      <c r="E37" s="49"/>
      <c r="F37" s="44"/>
      <c r="G37" s="45"/>
      <c r="H37" s="44"/>
      <c r="I37" s="45"/>
      <c r="J37" s="44"/>
      <c r="K37" s="45"/>
      <c r="L37" s="44"/>
      <c r="M37" s="51"/>
      <c r="N37" s="35"/>
      <c r="P37" s="35"/>
      <c r="Q37" s="46" t="s">
        <v>8</v>
      </c>
      <c r="R37" s="47"/>
      <c r="S37" s="48" t="s">
        <v>9</v>
      </c>
      <c r="T37" s="49"/>
      <c r="U37" s="44"/>
      <c r="V37" s="45"/>
      <c r="W37" s="44"/>
      <c r="X37" s="45"/>
      <c r="Y37" s="44"/>
      <c r="Z37" s="45"/>
      <c r="AA37" s="44"/>
      <c r="AB37" s="51"/>
      <c r="AC37" s="35"/>
      <c r="AE37" s="35"/>
      <c r="AF37" s="46" t="s">
        <v>8</v>
      </c>
      <c r="AG37" s="47"/>
      <c r="AH37" s="48" t="s">
        <v>9</v>
      </c>
      <c r="AI37" s="49"/>
      <c r="AJ37" s="44"/>
      <c r="AK37" s="45"/>
      <c r="AL37" s="44"/>
      <c r="AM37" s="45"/>
      <c r="AN37" s="44"/>
      <c r="AO37" s="45"/>
      <c r="AP37" s="44"/>
      <c r="AQ37" s="51"/>
      <c r="AR37" s="35"/>
    </row>
    <row r="38" spans="1:44" ht="15" customHeight="1" thickBot="1" x14ac:dyDescent="0.3">
      <c r="A38" s="36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6"/>
      <c r="P38" s="36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6"/>
      <c r="AE38" s="36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6"/>
    </row>
    <row r="39" spans="1:44" ht="15" customHeight="1" thickBot="1" x14ac:dyDescent="0.3">
      <c r="A39" s="3" t="s">
        <v>12</v>
      </c>
      <c r="B39" s="2">
        <v>1254500</v>
      </c>
      <c r="C39" s="2"/>
      <c r="D39" s="2">
        <v>785610</v>
      </c>
      <c r="E39" s="2"/>
      <c r="F39" s="2">
        <v>2685000</v>
      </c>
      <c r="G39" s="2"/>
      <c r="H39" s="2">
        <v>2319654.9999999995</v>
      </c>
      <c r="I39" s="2"/>
      <c r="J39" s="2">
        <v>0</v>
      </c>
      <c r="K39" s="2"/>
      <c r="L39" s="1">
        <f t="shared" ref="L39:M42" si="22">B39+D39+F39+H39+J39</f>
        <v>7044765</v>
      </c>
      <c r="M39" s="12">
        <f t="shared" si="22"/>
        <v>0</v>
      </c>
      <c r="N39" s="13">
        <f>L39+M39</f>
        <v>7044765</v>
      </c>
      <c r="P39" s="3" t="s">
        <v>12</v>
      </c>
      <c r="Q39" s="2">
        <v>325</v>
      </c>
      <c r="R39" s="2">
        <v>0</v>
      </c>
      <c r="S39" s="2">
        <v>229</v>
      </c>
      <c r="T39" s="2">
        <v>0</v>
      </c>
      <c r="U39" s="2">
        <v>179</v>
      </c>
      <c r="V39" s="2">
        <v>0</v>
      </c>
      <c r="W39" s="2">
        <v>1211</v>
      </c>
      <c r="X39" s="2">
        <v>0</v>
      </c>
      <c r="Y39" s="2">
        <v>246</v>
      </c>
      <c r="Z39" s="2">
        <v>0</v>
      </c>
      <c r="AA39" s="1">
        <f t="shared" ref="AA39:AB42" si="23">Q39+S39+U39+W39+Y39</f>
        <v>2190</v>
      </c>
      <c r="AB39" s="12">
        <f t="shared" si="23"/>
        <v>0</v>
      </c>
      <c r="AC39" s="13">
        <f>AA39+AB39</f>
        <v>2190</v>
      </c>
      <c r="AE39" s="3" t="s">
        <v>12</v>
      </c>
      <c r="AF39" s="2">
        <f t="shared" ref="AF39:AR42" si="24">IFERROR(B39/Q39, "N.A.")</f>
        <v>3860</v>
      </c>
      <c r="AG39" s="2" t="str">
        <f t="shared" si="24"/>
        <v>N.A.</v>
      </c>
      <c r="AH39" s="2">
        <f t="shared" si="24"/>
        <v>3430.6113537117903</v>
      </c>
      <c r="AI39" s="2" t="str">
        <f t="shared" si="24"/>
        <v>N.A.</v>
      </c>
      <c r="AJ39" s="2">
        <f t="shared" si="24"/>
        <v>15000</v>
      </c>
      <c r="AK39" s="2" t="str">
        <f t="shared" si="24"/>
        <v>N.A.</v>
      </c>
      <c r="AL39" s="2">
        <f t="shared" si="24"/>
        <v>1915.4872006606106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6">
        <f t="shared" si="24"/>
        <v>3216.7876712328766</v>
      </c>
      <c r="AQ39" s="17" t="str">
        <f t="shared" si="24"/>
        <v>N.A.</v>
      </c>
      <c r="AR39" s="13">
        <f t="shared" si="24"/>
        <v>3216.7876712328766</v>
      </c>
    </row>
    <row r="40" spans="1:44" ht="15" customHeight="1" thickBot="1" x14ac:dyDescent="0.3">
      <c r="A40" s="3" t="s">
        <v>13</v>
      </c>
      <c r="B40" s="2">
        <v>1538220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1538220</v>
      </c>
      <c r="M40" s="12">
        <f t="shared" si="22"/>
        <v>0</v>
      </c>
      <c r="N40" s="13">
        <f>L40+M40</f>
        <v>1538220</v>
      </c>
      <c r="P40" s="3" t="s">
        <v>13</v>
      </c>
      <c r="Q40" s="2">
        <v>859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859</v>
      </c>
      <c r="AB40" s="12">
        <f t="shared" si="23"/>
        <v>0</v>
      </c>
      <c r="AC40" s="13">
        <f>AA40+AB40</f>
        <v>859</v>
      </c>
      <c r="AE40" s="3" t="s">
        <v>13</v>
      </c>
      <c r="AF40" s="2">
        <f t="shared" si="24"/>
        <v>1790.7101280558788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>
        <f t="shared" si="24"/>
        <v>1790.7101280558788</v>
      </c>
      <c r="AQ40" s="17" t="str">
        <f t="shared" si="24"/>
        <v>N.A.</v>
      </c>
      <c r="AR40" s="13">
        <f t="shared" si="24"/>
        <v>1790.7101280558788</v>
      </c>
    </row>
    <row r="41" spans="1:44" ht="15" customHeight="1" thickBot="1" x14ac:dyDescent="0.3">
      <c r="A41" s="3" t="s">
        <v>14</v>
      </c>
      <c r="B41" s="2">
        <v>3791590.0000000005</v>
      </c>
      <c r="C41" s="2">
        <v>11725500.000000002</v>
      </c>
      <c r="D41" s="2">
        <v>2856060.0000000005</v>
      </c>
      <c r="E41" s="2"/>
      <c r="F41" s="2"/>
      <c r="G41" s="2">
        <v>1020000</v>
      </c>
      <c r="H41" s="2"/>
      <c r="I41" s="2">
        <v>1967970.0000000002</v>
      </c>
      <c r="J41" s="2"/>
      <c r="K41" s="2"/>
      <c r="L41" s="1">
        <f t="shared" si="22"/>
        <v>6647650.0000000009</v>
      </c>
      <c r="M41" s="12">
        <f t="shared" si="22"/>
        <v>14713470.000000002</v>
      </c>
      <c r="N41" s="13">
        <f>L41+M41</f>
        <v>21361120.000000004</v>
      </c>
      <c r="P41" s="3" t="s">
        <v>14</v>
      </c>
      <c r="Q41" s="2">
        <v>1196</v>
      </c>
      <c r="R41" s="2">
        <v>3045</v>
      </c>
      <c r="S41" s="2">
        <v>236</v>
      </c>
      <c r="T41" s="2">
        <v>0</v>
      </c>
      <c r="U41" s="2">
        <v>0</v>
      </c>
      <c r="V41" s="2">
        <v>102</v>
      </c>
      <c r="W41" s="2">
        <v>0</v>
      </c>
      <c r="X41" s="2">
        <v>377</v>
      </c>
      <c r="Y41" s="2">
        <v>0</v>
      </c>
      <c r="Z41" s="2">
        <v>0</v>
      </c>
      <c r="AA41" s="1">
        <f t="shared" si="23"/>
        <v>1432</v>
      </c>
      <c r="AB41" s="12">
        <f t="shared" si="23"/>
        <v>3524</v>
      </c>
      <c r="AC41" s="13">
        <f>AA41+AB41</f>
        <v>4956</v>
      </c>
      <c r="AE41" s="3" t="s">
        <v>14</v>
      </c>
      <c r="AF41" s="2">
        <f t="shared" si="24"/>
        <v>3170.2257525083614</v>
      </c>
      <c r="AG41" s="2">
        <f t="shared" si="24"/>
        <v>3850.7389162561581</v>
      </c>
      <c r="AH41" s="2">
        <f t="shared" si="24"/>
        <v>12101.949152542375</v>
      </c>
      <c r="AI41" s="2" t="str">
        <f t="shared" si="24"/>
        <v>N.A.</v>
      </c>
      <c r="AJ41" s="2" t="str">
        <f t="shared" si="24"/>
        <v>N.A.</v>
      </c>
      <c r="AK41" s="2">
        <f t="shared" si="24"/>
        <v>10000</v>
      </c>
      <c r="AL41" s="2" t="str">
        <f t="shared" si="24"/>
        <v>N.A.</v>
      </c>
      <c r="AM41" s="2">
        <f t="shared" si="24"/>
        <v>5220.0795755968174</v>
      </c>
      <c r="AN41" s="2" t="str">
        <f t="shared" si="24"/>
        <v>N.A.</v>
      </c>
      <c r="AO41" s="2" t="str">
        <f t="shared" si="24"/>
        <v>N.A.</v>
      </c>
      <c r="AP41" s="16">
        <f t="shared" si="24"/>
        <v>4642.2136871508383</v>
      </c>
      <c r="AQ41" s="17">
        <f t="shared" si="24"/>
        <v>4175.2185017026113</v>
      </c>
      <c r="AR41" s="13">
        <f t="shared" si="24"/>
        <v>4310.1533494753839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6" t="str">
        <f t="shared" si="24"/>
        <v>N.A.</v>
      </c>
      <c r="AQ42" s="17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6584310</v>
      </c>
      <c r="C43" s="2">
        <v>11725500.000000002</v>
      </c>
      <c r="D43" s="2">
        <v>3641670</v>
      </c>
      <c r="E43" s="2"/>
      <c r="F43" s="2">
        <v>2685000</v>
      </c>
      <c r="G43" s="2">
        <v>1020000</v>
      </c>
      <c r="H43" s="2">
        <v>2319654.9999999995</v>
      </c>
      <c r="I43" s="2">
        <v>1967970.0000000002</v>
      </c>
      <c r="J43" s="2">
        <v>0</v>
      </c>
      <c r="K43" s="2"/>
      <c r="L43" s="1">
        <f t="shared" ref="L43" si="25">B43+D43+F43+H43+J43</f>
        <v>15230635</v>
      </c>
      <c r="M43" s="12">
        <f t="shared" ref="M43" si="26">C43+E43+G43+I43+K43</f>
        <v>14713470.000000002</v>
      </c>
      <c r="N43" s="19">
        <f>L43+M43</f>
        <v>29944105</v>
      </c>
      <c r="P43" s="4" t="s">
        <v>16</v>
      </c>
      <c r="Q43" s="2">
        <v>2380</v>
      </c>
      <c r="R43" s="2">
        <v>3045</v>
      </c>
      <c r="S43" s="2">
        <v>465</v>
      </c>
      <c r="T43" s="2">
        <v>0</v>
      </c>
      <c r="U43" s="2">
        <v>179</v>
      </c>
      <c r="V43" s="2">
        <v>102</v>
      </c>
      <c r="W43" s="2">
        <v>1211</v>
      </c>
      <c r="X43" s="2">
        <v>377</v>
      </c>
      <c r="Y43" s="2">
        <v>246</v>
      </c>
      <c r="Z43" s="2">
        <v>0</v>
      </c>
      <c r="AA43" s="1">
        <f t="shared" ref="AA43" si="27">Q43+S43+U43+W43+Y43</f>
        <v>4481</v>
      </c>
      <c r="AB43" s="12">
        <f t="shared" ref="AB43" si="28">R43+T43+V43+X43+Z43</f>
        <v>3524</v>
      </c>
      <c r="AC43" s="19">
        <f>AA43+AB43</f>
        <v>8005</v>
      </c>
      <c r="AE43" s="4" t="s">
        <v>16</v>
      </c>
      <c r="AF43" s="2">
        <f t="shared" ref="AF43:AO43" si="29">IFERROR(B43/Q43, "N.A.")</f>
        <v>2766.5168067226891</v>
      </c>
      <c r="AG43" s="2">
        <f t="shared" si="29"/>
        <v>3850.7389162561581</v>
      </c>
      <c r="AH43" s="2">
        <f t="shared" si="29"/>
        <v>7831.5483870967746</v>
      </c>
      <c r="AI43" s="2" t="str">
        <f t="shared" si="29"/>
        <v>N.A.</v>
      </c>
      <c r="AJ43" s="2">
        <f t="shared" si="29"/>
        <v>15000</v>
      </c>
      <c r="AK43" s="2">
        <f t="shared" si="29"/>
        <v>10000</v>
      </c>
      <c r="AL43" s="2">
        <f t="shared" si="29"/>
        <v>1915.4872006606106</v>
      </c>
      <c r="AM43" s="2">
        <f t="shared" si="29"/>
        <v>5220.0795755968174</v>
      </c>
      <c r="AN43" s="2">
        <f t="shared" si="29"/>
        <v>0</v>
      </c>
      <c r="AO43" s="2" t="str">
        <f t="shared" si="29"/>
        <v>N.A.</v>
      </c>
      <c r="AP43" s="16">
        <f t="shared" ref="AP43" si="30">IFERROR(L43/AA43, "N.A.")</f>
        <v>3398.9366212898908</v>
      </c>
      <c r="AQ43" s="17">
        <f t="shared" ref="AQ43" si="31">IFERROR(M43/AB43, "N.A.")</f>
        <v>4175.2185017026113</v>
      </c>
      <c r="AR43" s="13">
        <f t="shared" ref="AR43" si="32">IFERROR(N43/AC43, "N.A.")</f>
        <v>3740.6752029981262</v>
      </c>
    </row>
    <row r="44" spans="1:44" ht="15" customHeight="1" thickBot="1" x14ac:dyDescent="0.3">
      <c r="A44" s="5" t="s">
        <v>0</v>
      </c>
      <c r="B44" s="29">
        <f>B43+C43</f>
        <v>18309810</v>
      </c>
      <c r="C44" s="31"/>
      <c r="D44" s="29">
        <f>D43+E43</f>
        <v>3641670</v>
      </c>
      <c r="E44" s="31"/>
      <c r="F44" s="29">
        <f>F43+G43</f>
        <v>3705000</v>
      </c>
      <c r="G44" s="31"/>
      <c r="H44" s="29">
        <f>H43+I43</f>
        <v>4287625</v>
      </c>
      <c r="I44" s="31"/>
      <c r="J44" s="29">
        <f>J43+K43</f>
        <v>0</v>
      </c>
      <c r="K44" s="31"/>
      <c r="L44" s="29">
        <f>L43+M43</f>
        <v>29944105</v>
      </c>
      <c r="M44" s="30"/>
      <c r="N44" s="20">
        <f>B44+D44+F44+H44+J44</f>
        <v>29944105</v>
      </c>
      <c r="P44" s="5" t="s">
        <v>0</v>
      </c>
      <c r="Q44" s="29">
        <f>Q43+R43</f>
        <v>5425</v>
      </c>
      <c r="R44" s="31"/>
      <c r="S44" s="29">
        <f>S43+T43</f>
        <v>465</v>
      </c>
      <c r="T44" s="31"/>
      <c r="U44" s="29">
        <f>U43+V43</f>
        <v>281</v>
      </c>
      <c r="V44" s="31"/>
      <c r="W44" s="29">
        <f>W43+X43</f>
        <v>1588</v>
      </c>
      <c r="X44" s="31"/>
      <c r="Y44" s="29">
        <f>Y43+Z43</f>
        <v>246</v>
      </c>
      <c r="Z44" s="31"/>
      <c r="AA44" s="29">
        <f>AA43+AB43</f>
        <v>8005</v>
      </c>
      <c r="AB44" s="30"/>
      <c r="AC44" s="20">
        <f>Q44+S44+U44+W44+Y44</f>
        <v>8005</v>
      </c>
      <c r="AE44" s="5" t="s">
        <v>0</v>
      </c>
      <c r="AF44" s="32">
        <f>IFERROR(B44/Q44,"N.A.")</f>
        <v>3375.0801843317972</v>
      </c>
      <c r="AG44" s="33"/>
      <c r="AH44" s="32">
        <f>IFERROR(D44/S44,"N.A.")</f>
        <v>7831.5483870967746</v>
      </c>
      <c r="AI44" s="33"/>
      <c r="AJ44" s="32">
        <f>IFERROR(F44/U44,"N.A.")</f>
        <v>13185.053380782918</v>
      </c>
      <c r="AK44" s="33"/>
      <c r="AL44" s="32">
        <f>IFERROR(H44/W44,"N.A.")</f>
        <v>2700.0157430730478</v>
      </c>
      <c r="AM44" s="33"/>
      <c r="AN44" s="32">
        <f>IFERROR(J44/Y44,"N.A.")</f>
        <v>0</v>
      </c>
      <c r="AO44" s="33"/>
      <c r="AP44" s="32">
        <f>IFERROR(L44/AA44,"N.A.")</f>
        <v>3740.6752029981262</v>
      </c>
      <c r="AQ44" s="33"/>
      <c r="AR44" s="18">
        <f>IFERROR(N44/AC44, "N.A.")</f>
        <v>3740.6752029981262</v>
      </c>
    </row>
  </sheetData>
  <mergeCells count="144"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40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34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4" t="s">
        <v>0</v>
      </c>
      <c r="P11" s="34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4" t="s">
        <v>0</v>
      </c>
      <c r="AE11" s="34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4" t="s">
        <v>0</v>
      </c>
    </row>
    <row r="12" spans="1:44" ht="15" customHeight="1" x14ac:dyDescent="0.25">
      <c r="A12" s="35"/>
      <c r="B12" s="39" t="s">
        <v>3</v>
      </c>
      <c r="C12" s="40"/>
      <c r="D12" s="40"/>
      <c r="E12" s="41"/>
      <c r="F12" s="42" t="s">
        <v>4</v>
      </c>
      <c r="G12" s="43"/>
      <c r="H12" s="42" t="s">
        <v>5</v>
      </c>
      <c r="I12" s="43"/>
      <c r="J12" s="42" t="s">
        <v>6</v>
      </c>
      <c r="K12" s="43"/>
      <c r="L12" s="42" t="s">
        <v>7</v>
      </c>
      <c r="M12" s="50"/>
      <c r="N12" s="35"/>
      <c r="P12" s="35"/>
      <c r="Q12" s="39" t="s">
        <v>3</v>
      </c>
      <c r="R12" s="40"/>
      <c r="S12" s="40"/>
      <c r="T12" s="41"/>
      <c r="U12" s="42" t="s">
        <v>4</v>
      </c>
      <c r="V12" s="43"/>
      <c r="W12" s="42" t="s">
        <v>5</v>
      </c>
      <c r="X12" s="43"/>
      <c r="Y12" s="42" t="s">
        <v>6</v>
      </c>
      <c r="Z12" s="43"/>
      <c r="AA12" s="42" t="s">
        <v>7</v>
      </c>
      <c r="AB12" s="50"/>
      <c r="AC12" s="35"/>
      <c r="AE12" s="35"/>
      <c r="AF12" s="39" t="s">
        <v>3</v>
      </c>
      <c r="AG12" s="40"/>
      <c r="AH12" s="40"/>
      <c r="AI12" s="41"/>
      <c r="AJ12" s="42" t="s">
        <v>4</v>
      </c>
      <c r="AK12" s="43"/>
      <c r="AL12" s="42" t="s">
        <v>5</v>
      </c>
      <c r="AM12" s="43"/>
      <c r="AN12" s="42" t="s">
        <v>6</v>
      </c>
      <c r="AO12" s="43"/>
      <c r="AP12" s="42" t="s">
        <v>7</v>
      </c>
      <c r="AQ12" s="50"/>
      <c r="AR12" s="35"/>
    </row>
    <row r="13" spans="1:44" ht="15" customHeight="1" thickBot="1" x14ac:dyDescent="0.3">
      <c r="A13" s="35"/>
      <c r="B13" s="46" t="s">
        <v>8</v>
      </c>
      <c r="C13" s="47"/>
      <c r="D13" s="48" t="s">
        <v>9</v>
      </c>
      <c r="E13" s="49"/>
      <c r="F13" s="44"/>
      <c r="G13" s="45"/>
      <c r="H13" s="44"/>
      <c r="I13" s="45"/>
      <c r="J13" s="44"/>
      <c r="K13" s="45"/>
      <c r="L13" s="44"/>
      <c r="M13" s="51"/>
      <c r="N13" s="35"/>
      <c r="P13" s="35"/>
      <c r="Q13" s="46" t="s">
        <v>8</v>
      </c>
      <c r="R13" s="47"/>
      <c r="S13" s="48" t="s">
        <v>9</v>
      </c>
      <c r="T13" s="49"/>
      <c r="U13" s="44"/>
      <c r="V13" s="45"/>
      <c r="W13" s="44"/>
      <c r="X13" s="45"/>
      <c r="Y13" s="44"/>
      <c r="Z13" s="45"/>
      <c r="AA13" s="44"/>
      <c r="AB13" s="51"/>
      <c r="AC13" s="35"/>
      <c r="AE13" s="35"/>
      <c r="AF13" s="46" t="s">
        <v>8</v>
      </c>
      <c r="AG13" s="47"/>
      <c r="AH13" s="48" t="s">
        <v>9</v>
      </c>
      <c r="AI13" s="49"/>
      <c r="AJ13" s="44"/>
      <c r="AK13" s="45"/>
      <c r="AL13" s="44"/>
      <c r="AM13" s="45"/>
      <c r="AN13" s="44"/>
      <c r="AO13" s="45"/>
      <c r="AP13" s="44"/>
      <c r="AQ13" s="51"/>
      <c r="AR13" s="35"/>
    </row>
    <row r="14" spans="1:44" ht="15" customHeight="1" thickBot="1" x14ac:dyDescent="0.3">
      <c r="A14" s="36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6"/>
      <c r="P14" s="36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6"/>
      <c r="AE14" s="36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6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6" t="str">
        <f t="shared" si="2"/>
        <v>N.A.</v>
      </c>
      <c r="AQ15" s="17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 t="str">
        <f t="shared" si="2"/>
        <v>N.A.</v>
      </c>
      <c r="AQ16" s="17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6" t="str">
        <f t="shared" si="2"/>
        <v>N.A.</v>
      </c>
      <c r="AQ17" s="17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9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6" t="str">
        <f t="shared" si="2"/>
        <v>N.A.</v>
      </c>
      <c r="AQ18" s="17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9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6" t="str">
        <f t="shared" ref="AP19" si="8">IFERROR(L19/AA19, "N.A.")</f>
        <v>N.A.</v>
      </c>
      <c r="AQ19" s="17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29">
        <f>B19+C19</f>
        <v>0</v>
      </c>
      <c r="C20" s="31"/>
      <c r="D20" s="29">
        <f>D19+E19</f>
        <v>0</v>
      </c>
      <c r="E20" s="31"/>
      <c r="F20" s="29">
        <f>F19+G19</f>
        <v>0</v>
      </c>
      <c r="G20" s="31"/>
      <c r="H20" s="29">
        <f>H19+I19</f>
        <v>0</v>
      </c>
      <c r="I20" s="31"/>
      <c r="J20" s="29">
        <f>J19+K19</f>
        <v>0</v>
      </c>
      <c r="K20" s="31"/>
      <c r="L20" s="29">
        <f>L19+M19</f>
        <v>0</v>
      </c>
      <c r="M20" s="30"/>
      <c r="N20" s="20">
        <f>B20+D20+F20+H20+J20</f>
        <v>0</v>
      </c>
      <c r="P20" s="5" t="s">
        <v>0</v>
      </c>
      <c r="Q20" s="29">
        <f>Q19+R19</f>
        <v>0</v>
      </c>
      <c r="R20" s="31"/>
      <c r="S20" s="29">
        <f>S19+T19</f>
        <v>0</v>
      </c>
      <c r="T20" s="31"/>
      <c r="U20" s="29">
        <f>U19+V19</f>
        <v>0</v>
      </c>
      <c r="V20" s="31"/>
      <c r="W20" s="29">
        <f>W19+X19</f>
        <v>0</v>
      </c>
      <c r="X20" s="31"/>
      <c r="Y20" s="29">
        <f>Y19+Z19</f>
        <v>0</v>
      </c>
      <c r="Z20" s="31"/>
      <c r="AA20" s="29">
        <f>AA19+AB19</f>
        <v>0</v>
      </c>
      <c r="AB20" s="31"/>
      <c r="AC20" s="21">
        <f>Q20+S20+U20+W20+Y20</f>
        <v>0</v>
      </c>
      <c r="AE20" s="5" t="s">
        <v>0</v>
      </c>
      <c r="AF20" s="32" t="str">
        <f>IFERROR(B20/Q20,"N.A.")</f>
        <v>N.A.</v>
      </c>
      <c r="AG20" s="33"/>
      <c r="AH20" s="32" t="str">
        <f>IFERROR(D20/S20,"N.A.")</f>
        <v>N.A.</v>
      </c>
      <c r="AI20" s="33"/>
      <c r="AJ20" s="32" t="str">
        <f>IFERROR(F20/U20,"N.A.")</f>
        <v>N.A.</v>
      </c>
      <c r="AK20" s="33"/>
      <c r="AL20" s="32" t="str">
        <f>IFERROR(H20/W20,"N.A.")</f>
        <v>N.A.</v>
      </c>
      <c r="AM20" s="33"/>
      <c r="AN20" s="32" t="str">
        <f>IFERROR(J20/Y20,"N.A.")</f>
        <v>N.A.</v>
      </c>
      <c r="AO20" s="33"/>
      <c r="AP20" s="32" t="str">
        <f>IFERROR(L20/AA20,"N.A.")</f>
        <v>N.A.</v>
      </c>
      <c r="AQ20" s="33"/>
      <c r="AR20" s="18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34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4" t="s">
        <v>0</v>
      </c>
      <c r="P23" s="34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4" t="s">
        <v>0</v>
      </c>
      <c r="AE23" s="34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4" t="s">
        <v>0</v>
      </c>
    </row>
    <row r="24" spans="1:44" ht="15" customHeight="1" x14ac:dyDescent="0.25">
      <c r="A24" s="35"/>
      <c r="B24" s="39" t="s">
        <v>3</v>
      </c>
      <c r="C24" s="40"/>
      <c r="D24" s="40"/>
      <c r="E24" s="41"/>
      <c r="F24" s="42" t="s">
        <v>4</v>
      </c>
      <c r="G24" s="43"/>
      <c r="H24" s="42" t="s">
        <v>5</v>
      </c>
      <c r="I24" s="43"/>
      <c r="J24" s="42" t="s">
        <v>6</v>
      </c>
      <c r="K24" s="43"/>
      <c r="L24" s="42" t="s">
        <v>7</v>
      </c>
      <c r="M24" s="50"/>
      <c r="N24" s="35"/>
      <c r="P24" s="35"/>
      <c r="Q24" s="39" t="s">
        <v>3</v>
      </c>
      <c r="R24" s="40"/>
      <c r="S24" s="40"/>
      <c r="T24" s="41"/>
      <c r="U24" s="42" t="s">
        <v>4</v>
      </c>
      <c r="V24" s="43"/>
      <c r="W24" s="42" t="s">
        <v>5</v>
      </c>
      <c r="X24" s="43"/>
      <c r="Y24" s="42" t="s">
        <v>6</v>
      </c>
      <c r="Z24" s="43"/>
      <c r="AA24" s="42" t="s">
        <v>7</v>
      </c>
      <c r="AB24" s="50"/>
      <c r="AC24" s="35"/>
      <c r="AE24" s="35"/>
      <c r="AF24" s="39" t="s">
        <v>3</v>
      </c>
      <c r="AG24" s="40"/>
      <c r="AH24" s="40"/>
      <c r="AI24" s="41"/>
      <c r="AJ24" s="42" t="s">
        <v>4</v>
      </c>
      <c r="AK24" s="43"/>
      <c r="AL24" s="42" t="s">
        <v>5</v>
      </c>
      <c r="AM24" s="43"/>
      <c r="AN24" s="42" t="s">
        <v>6</v>
      </c>
      <c r="AO24" s="43"/>
      <c r="AP24" s="42" t="s">
        <v>7</v>
      </c>
      <c r="AQ24" s="50"/>
      <c r="AR24" s="35"/>
    </row>
    <row r="25" spans="1:44" ht="15" customHeight="1" thickBot="1" x14ac:dyDescent="0.3">
      <c r="A25" s="35"/>
      <c r="B25" s="46" t="s">
        <v>8</v>
      </c>
      <c r="C25" s="47"/>
      <c r="D25" s="48" t="s">
        <v>9</v>
      </c>
      <c r="E25" s="49"/>
      <c r="F25" s="44"/>
      <c r="G25" s="45"/>
      <c r="H25" s="44"/>
      <c r="I25" s="45"/>
      <c r="J25" s="44"/>
      <c r="K25" s="45"/>
      <c r="L25" s="44"/>
      <c r="M25" s="51"/>
      <c r="N25" s="35"/>
      <c r="P25" s="35"/>
      <c r="Q25" s="46" t="s">
        <v>8</v>
      </c>
      <c r="R25" s="47"/>
      <c r="S25" s="48" t="s">
        <v>9</v>
      </c>
      <c r="T25" s="49"/>
      <c r="U25" s="44"/>
      <c r="V25" s="45"/>
      <c r="W25" s="44"/>
      <c r="X25" s="45"/>
      <c r="Y25" s="44"/>
      <c r="Z25" s="45"/>
      <c r="AA25" s="44"/>
      <c r="AB25" s="51"/>
      <c r="AC25" s="35"/>
      <c r="AE25" s="35"/>
      <c r="AF25" s="46" t="s">
        <v>8</v>
      </c>
      <c r="AG25" s="47"/>
      <c r="AH25" s="48" t="s">
        <v>9</v>
      </c>
      <c r="AI25" s="49"/>
      <c r="AJ25" s="44"/>
      <c r="AK25" s="45"/>
      <c r="AL25" s="44"/>
      <c r="AM25" s="45"/>
      <c r="AN25" s="44"/>
      <c r="AO25" s="45"/>
      <c r="AP25" s="44"/>
      <c r="AQ25" s="51"/>
      <c r="AR25" s="35"/>
    </row>
    <row r="26" spans="1:44" ht="15" customHeight="1" thickBot="1" x14ac:dyDescent="0.3">
      <c r="A26" s="36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6"/>
      <c r="P26" s="36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6"/>
      <c r="AE26" s="36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6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6" t="str">
        <f t="shared" si="13"/>
        <v>N.A.</v>
      </c>
      <c r="AQ27" s="17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 t="str">
        <f t="shared" si="13"/>
        <v>N.A.</v>
      </c>
      <c r="AQ28" s="17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6" t="str">
        <f t="shared" si="13"/>
        <v>N.A.</v>
      </c>
      <c r="AQ29" s="17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9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6" t="str">
        <f t="shared" si="13"/>
        <v>N.A.</v>
      </c>
      <c r="AQ30" s="17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9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6" t="str">
        <f t="shared" ref="AP31" si="19">IFERROR(L31/AA31, "N.A.")</f>
        <v>N.A.</v>
      </c>
      <c r="AQ31" s="17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29">
        <f>B31+C31</f>
        <v>0</v>
      </c>
      <c r="C32" s="31"/>
      <c r="D32" s="29">
        <f>D31+E31</f>
        <v>0</v>
      </c>
      <c r="E32" s="31"/>
      <c r="F32" s="29">
        <f>F31+G31</f>
        <v>0</v>
      </c>
      <c r="G32" s="31"/>
      <c r="H32" s="29">
        <f>H31+I31</f>
        <v>0</v>
      </c>
      <c r="I32" s="31"/>
      <c r="J32" s="29">
        <f>J31+K31</f>
        <v>0</v>
      </c>
      <c r="K32" s="31"/>
      <c r="L32" s="29">
        <f>L31+M31</f>
        <v>0</v>
      </c>
      <c r="M32" s="30"/>
      <c r="N32" s="20">
        <f>B32+D32+F32+H32+J32</f>
        <v>0</v>
      </c>
      <c r="P32" s="5" t="s">
        <v>0</v>
      </c>
      <c r="Q32" s="29">
        <f>Q31+R31</f>
        <v>0</v>
      </c>
      <c r="R32" s="31"/>
      <c r="S32" s="29">
        <f>S31+T31</f>
        <v>0</v>
      </c>
      <c r="T32" s="31"/>
      <c r="U32" s="29">
        <f>U31+V31</f>
        <v>0</v>
      </c>
      <c r="V32" s="31"/>
      <c r="W32" s="29">
        <f>W31+X31</f>
        <v>0</v>
      </c>
      <c r="X32" s="31"/>
      <c r="Y32" s="29">
        <f>Y31+Z31</f>
        <v>0</v>
      </c>
      <c r="Z32" s="31"/>
      <c r="AA32" s="29">
        <f>AA31+AB31</f>
        <v>0</v>
      </c>
      <c r="AB32" s="31"/>
      <c r="AC32" s="21">
        <f>Q32+S32+U32+W32+Y32</f>
        <v>0</v>
      </c>
      <c r="AE32" s="5" t="s">
        <v>0</v>
      </c>
      <c r="AF32" s="32" t="str">
        <f>IFERROR(B32/Q32,"N.A.")</f>
        <v>N.A.</v>
      </c>
      <c r="AG32" s="33"/>
      <c r="AH32" s="32" t="str">
        <f>IFERROR(D32/S32,"N.A.")</f>
        <v>N.A.</v>
      </c>
      <c r="AI32" s="33"/>
      <c r="AJ32" s="32" t="str">
        <f>IFERROR(F32/U32,"N.A.")</f>
        <v>N.A.</v>
      </c>
      <c r="AK32" s="33"/>
      <c r="AL32" s="32" t="str">
        <f>IFERROR(H32/W32,"N.A.")</f>
        <v>N.A.</v>
      </c>
      <c r="AM32" s="33"/>
      <c r="AN32" s="32" t="str">
        <f>IFERROR(J32/Y32,"N.A.")</f>
        <v>N.A.</v>
      </c>
      <c r="AO32" s="33"/>
      <c r="AP32" s="32" t="str">
        <f>IFERROR(L32/AA32,"N.A.")</f>
        <v>N.A.</v>
      </c>
      <c r="AQ32" s="33"/>
      <c r="AR32" s="18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34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4" t="s">
        <v>0</v>
      </c>
      <c r="P35" s="34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4" t="s">
        <v>0</v>
      </c>
      <c r="AE35" s="34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4" t="s">
        <v>0</v>
      </c>
    </row>
    <row r="36" spans="1:44" ht="15" customHeight="1" x14ac:dyDescent="0.25">
      <c r="A36" s="35"/>
      <c r="B36" s="39" t="s">
        <v>3</v>
      </c>
      <c r="C36" s="40"/>
      <c r="D36" s="40"/>
      <c r="E36" s="41"/>
      <c r="F36" s="42" t="s">
        <v>4</v>
      </c>
      <c r="G36" s="43"/>
      <c r="H36" s="42" t="s">
        <v>5</v>
      </c>
      <c r="I36" s="43"/>
      <c r="J36" s="42" t="s">
        <v>6</v>
      </c>
      <c r="K36" s="43"/>
      <c r="L36" s="42" t="s">
        <v>7</v>
      </c>
      <c r="M36" s="50"/>
      <c r="N36" s="35"/>
      <c r="P36" s="35"/>
      <c r="Q36" s="39" t="s">
        <v>3</v>
      </c>
      <c r="R36" s="40"/>
      <c r="S36" s="40"/>
      <c r="T36" s="41"/>
      <c r="U36" s="42" t="s">
        <v>4</v>
      </c>
      <c r="V36" s="43"/>
      <c r="W36" s="42" t="s">
        <v>5</v>
      </c>
      <c r="X36" s="43"/>
      <c r="Y36" s="42" t="s">
        <v>6</v>
      </c>
      <c r="Z36" s="43"/>
      <c r="AA36" s="42" t="s">
        <v>7</v>
      </c>
      <c r="AB36" s="50"/>
      <c r="AC36" s="35"/>
      <c r="AE36" s="35"/>
      <c r="AF36" s="39" t="s">
        <v>3</v>
      </c>
      <c r="AG36" s="40"/>
      <c r="AH36" s="40"/>
      <c r="AI36" s="41"/>
      <c r="AJ36" s="42" t="s">
        <v>4</v>
      </c>
      <c r="AK36" s="43"/>
      <c r="AL36" s="42" t="s">
        <v>5</v>
      </c>
      <c r="AM36" s="43"/>
      <c r="AN36" s="42" t="s">
        <v>6</v>
      </c>
      <c r="AO36" s="43"/>
      <c r="AP36" s="42" t="s">
        <v>7</v>
      </c>
      <c r="AQ36" s="50"/>
      <c r="AR36" s="35"/>
    </row>
    <row r="37" spans="1:44" ht="15" customHeight="1" thickBot="1" x14ac:dyDescent="0.3">
      <c r="A37" s="35"/>
      <c r="B37" s="46" t="s">
        <v>8</v>
      </c>
      <c r="C37" s="47"/>
      <c r="D37" s="48" t="s">
        <v>9</v>
      </c>
      <c r="E37" s="49"/>
      <c r="F37" s="44"/>
      <c r="G37" s="45"/>
      <c r="H37" s="44"/>
      <c r="I37" s="45"/>
      <c r="J37" s="44"/>
      <c r="K37" s="45"/>
      <c r="L37" s="44"/>
      <c r="M37" s="51"/>
      <c r="N37" s="35"/>
      <c r="P37" s="35"/>
      <c r="Q37" s="46" t="s">
        <v>8</v>
      </c>
      <c r="R37" s="47"/>
      <c r="S37" s="48" t="s">
        <v>9</v>
      </c>
      <c r="T37" s="49"/>
      <c r="U37" s="44"/>
      <c r="V37" s="45"/>
      <c r="W37" s="44"/>
      <c r="X37" s="45"/>
      <c r="Y37" s="44"/>
      <c r="Z37" s="45"/>
      <c r="AA37" s="44"/>
      <c r="AB37" s="51"/>
      <c r="AC37" s="35"/>
      <c r="AE37" s="35"/>
      <c r="AF37" s="46" t="s">
        <v>8</v>
      </c>
      <c r="AG37" s="47"/>
      <c r="AH37" s="48" t="s">
        <v>9</v>
      </c>
      <c r="AI37" s="49"/>
      <c r="AJ37" s="44"/>
      <c r="AK37" s="45"/>
      <c r="AL37" s="44"/>
      <c r="AM37" s="45"/>
      <c r="AN37" s="44"/>
      <c r="AO37" s="45"/>
      <c r="AP37" s="44"/>
      <c r="AQ37" s="51"/>
      <c r="AR37" s="35"/>
    </row>
    <row r="38" spans="1:44" ht="15" customHeight="1" thickBot="1" x14ac:dyDescent="0.3">
      <c r="A38" s="36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6"/>
      <c r="P38" s="36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6"/>
      <c r="AE38" s="36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6" t="str">
        <f t="shared" si="24"/>
        <v>N.A.</v>
      </c>
      <c r="AQ39" s="17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 t="str">
        <f t="shared" si="24"/>
        <v>N.A.</v>
      </c>
      <c r="AQ40" s="17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6" t="str">
        <f t="shared" si="24"/>
        <v>N.A.</v>
      </c>
      <c r="AQ41" s="17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6" t="str">
        <f t="shared" si="24"/>
        <v>N.A.</v>
      </c>
      <c r="AQ42" s="17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9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9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6" t="str">
        <f t="shared" ref="AP43" si="30">IFERROR(L43/AA43, "N.A.")</f>
        <v>N.A.</v>
      </c>
      <c r="AQ43" s="17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29">
        <f>B43+C43</f>
        <v>0</v>
      </c>
      <c r="C44" s="31"/>
      <c r="D44" s="29">
        <f>D43+E43</f>
        <v>0</v>
      </c>
      <c r="E44" s="31"/>
      <c r="F44" s="29">
        <f>F43+G43</f>
        <v>0</v>
      </c>
      <c r="G44" s="31"/>
      <c r="H44" s="29">
        <f>H43+I43</f>
        <v>0</v>
      </c>
      <c r="I44" s="31"/>
      <c r="J44" s="29">
        <f>J43+K43</f>
        <v>0</v>
      </c>
      <c r="K44" s="31"/>
      <c r="L44" s="29">
        <f>L43+M43</f>
        <v>0</v>
      </c>
      <c r="M44" s="30"/>
      <c r="N44" s="20">
        <f>B44+D44+F44+H44+J44</f>
        <v>0</v>
      </c>
      <c r="P44" s="5" t="s">
        <v>0</v>
      </c>
      <c r="Q44" s="29">
        <f>Q43+R43</f>
        <v>0</v>
      </c>
      <c r="R44" s="31"/>
      <c r="S44" s="29">
        <f>S43+T43</f>
        <v>0</v>
      </c>
      <c r="T44" s="31"/>
      <c r="U44" s="29">
        <f>U43+V43</f>
        <v>0</v>
      </c>
      <c r="V44" s="31"/>
      <c r="W44" s="29">
        <f>W43+X43</f>
        <v>0</v>
      </c>
      <c r="X44" s="31"/>
      <c r="Y44" s="29">
        <f>Y43+Z43</f>
        <v>0</v>
      </c>
      <c r="Z44" s="31"/>
      <c r="AA44" s="29">
        <f>AA43+AB43</f>
        <v>0</v>
      </c>
      <c r="AB44" s="30"/>
      <c r="AC44" s="20">
        <f>Q44+S44+U44+W44+Y44</f>
        <v>0</v>
      </c>
      <c r="AE44" s="5" t="s">
        <v>0</v>
      </c>
      <c r="AF44" s="32" t="str">
        <f>IFERROR(B44/Q44,"N.A.")</f>
        <v>N.A.</v>
      </c>
      <c r="AG44" s="33"/>
      <c r="AH44" s="32" t="str">
        <f>IFERROR(D44/S44,"N.A.")</f>
        <v>N.A.</v>
      </c>
      <c r="AI44" s="33"/>
      <c r="AJ44" s="32" t="str">
        <f>IFERROR(F44/U44,"N.A.")</f>
        <v>N.A.</v>
      </c>
      <c r="AK44" s="33"/>
      <c r="AL44" s="32" t="str">
        <f>IFERROR(H44/W44,"N.A.")</f>
        <v>N.A.</v>
      </c>
      <c r="AM44" s="33"/>
      <c r="AN44" s="32" t="str">
        <f>IFERROR(J44/Y44,"N.A.")</f>
        <v>N.A.</v>
      </c>
      <c r="AO44" s="33"/>
      <c r="AP44" s="32" t="str">
        <f>IFERROR(L44/AA44,"N.A.")</f>
        <v>N.A.</v>
      </c>
      <c r="AQ44" s="33"/>
      <c r="AR44" s="18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40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34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4" t="s">
        <v>0</v>
      </c>
      <c r="P11" s="34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4" t="s">
        <v>0</v>
      </c>
      <c r="AE11" s="34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4" t="s">
        <v>0</v>
      </c>
    </row>
    <row r="12" spans="1:44" ht="15" customHeight="1" x14ac:dyDescent="0.25">
      <c r="A12" s="35"/>
      <c r="B12" s="39" t="s">
        <v>3</v>
      </c>
      <c r="C12" s="40"/>
      <c r="D12" s="40"/>
      <c r="E12" s="41"/>
      <c r="F12" s="42" t="s">
        <v>4</v>
      </c>
      <c r="G12" s="43"/>
      <c r="H12" s="42" t="s">
        <v>5</v>
      </c>
      <c r="I12" s="43"/>
      <c r="J12" s="42" t="s">
        <v>6</v>
      </c>
      <c r="K12" s="43"/>
      <c r="L12" s="42" t="s">
        <v>7</v>
      </c>
      <c r="M12" s="50"/>
      <c r="N12" s="35"/>
      <c r="P12" s="35"/>
      <c r="Q12" s="39" t="s">
        <v>3</v>
      </c>
      <c r="R12" s="40"/>
      <c r="S12" s="40"/>
      <c r="T12" s="41"/>
      <c r="U12" s="42" t="s">
        <v>4</v>
      </c>
      <c r="V12" s="43"/>
      <c r="W12" s="42" t="s">
        <v>5</v>
      </c>
      <c r="X12" s="43"/>
      <c r="Y12" s="42" t="s">
        <v>6</v>
      </c>
      <c r="Z12" s="43"/>
      <c r="AA12" s="42" t="s">
        <v>7</v>
      </c>
      <c r="AB12" s="50"/>
      <c r="AC12" s="35"/>
      <c r="AE12" s="35"/>
      <c r="AF12" s="39" t="s">
        <v>3</v>
      </c>
      <c r="AG12" s="40"/>
      <c r="AH12" s="40"/>
      <c r="AI12" s="41"/>
      <c r="AJ12" s="42" t="s">
        <v>4</v>
      </c>
      <c r="AK12" s="43"/>
      <c r="AL12" s="42" t="s">
        <v>5</v>
      </c>
      <c r="AM12" s="43"/>
      <c r="AN12" s="42" t="s">
        <v>6</v>
      </c>
      <c r="AO12" s="43"/>
      <c r="AP12" s="42" t="s">
        <v>7</v>
      </c>
      <c r="AQ12" s="50"/>
      <c r="AR12" s="35"/>
    </row>
    <row r="13" spans="1:44" ht="15" customHeight="1" thickBot="1" x14ac:dyDescent="0.3">
      <c r="A13" s="35"/>
      <c r="B13" s="46" t="s">
        <v>8</v>
      </c>
      <c r="C13" s="47"/>
      <c r="D13" s="48" t="s">
        <v>9</v>
      </c>
      <c r="E13" s="49"/>
      <c r="F13" s="44"/>
      <c r="G13" s="45"/>
      <c r="H13" s="44"/>
      <c r="I13" s="45"/>
      <c r="J13" s="44"/>
      <c r="K13" s="45"/>
      <c r="L13" s="44"/>
      <c r="M13" s="51"/>
      <c r="N13" s="35"/>
      <c r="P13" s="35"/>
      <c r="Q13" s="46" t="s">
        <v>8</v>
      </c>
      <c r="R13" s="47"/>
      <c r="S13" s="48" t="s">
        <v>9</v>
      </c>
      <c r="T13" s="49"/>
      <c r="U13" s="44"/>
      <c r="V13" s="45"/>
      <c r="W13" s="44"/>
      <c r="X13" s="45"/>
      <c r="Y13" s="44"/>
      <c r="Z13" s="45"/>
      <c r="AA13" s="44"/>
      <c r="AB13" s="51"/>
      <c r="AC13" s="35"/>
      <c r="AE13" s="35"/>
      <c r="AF13" s="46" t="s">
        <v>8</v>
      </c>
      <c r="AG13" s="47"/>
      <c r="AH13" s="48" t="s">
        <v>9</v>
      </c>
      <c r="AI13" s="49"/>
      <c r="AJ13" s="44"/>
      <c r="AK13" s="45"/>
      <c r="AL13" s="44"/>
      <c r="AM13" s="45"/>
      <c r="AN13" s="44"/>
      <c r="AO13" s="45"/>
      <c r="AP13" s="44"/>
      <c r="AQ13" s="51"/>
      <c r="AR13" s="35"/>
    </row>
    <row r="14" spans="1:44" ht="15" customHeight="1" thickBot="1" x14ac:dyDescent="0.3">
      <c r="A14" s="36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6"/>
      <c r="P14" s="36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6"/>
      <c r="AE14" s="36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6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2">
        <f t="shared" ref="AB15:AB18" si="2">R15+T15+V15+X15+Z15</f>
        <v>0</v>
      </c>
      <c r="AC15" s="13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6" t="str">
        <f t="shared" si="3"/>
        <v>N.A.</v>
      </c>
      <c r="AQ15" s="17" t="str">
        <f t="shared" si="3"/>
        <v>N.A.</v>
      </c>
      <c r="AR15" s="13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2"/>
        <v>0</v>
      </c>
      <c r="AC16" s="13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6" t="str">
        <f t="shared" si="3"/>
        <v>N.A.</v>
      </c>
      <c r="AQ16" s="17" t="str">
        <f t="shared" si="3"/>
        <v>N.A.</v>
      </c>
      <c r="AR16" s="13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2"/>
        <v>0</v>
      </c>
      <c r="AC17" s="13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6" t="str">
        <f t="shared" si="3"/>
        <v>N.A.</v>
      </c>
      <c r="AQ17" s="17" t="str">
        <f t="shared" si="3"/>
        <v>N.A.</v>
      </c>
      <c r="AR17" s="13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2"/>
        <v>0</v>
      </c>
      <c r="AC18" s="19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6" t="str">
        <f t="shared" si="3"/>
        <v>N.A.</v>
      </c>
      <c r="AQ18" s="17" t="str">
        <f t="shared" si="3"/>
        <v>N.A.</v>
      </c>
      <c r="AR18" s="13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2">
        <f t="shared" ref="M19" si="5">C19+E19+G19+I19+K19</f>
        <v>0</v>
      </c>
      <c r="N19" s="19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2">
        <f t="shared" ref="AB19" si="7">R19+T19+V19+X19+Z19</f>
        <v>0</v>
      </c>
      <c r="AC19" s="13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6" t="str">
        <f t="shared" ref="AP19" si="9">IFERROR(L19/AA19, "N.A.")</f>
        <v>N.A.</v>
      </c>
      <c r="AQ19" s="17" t="str">
        <f t="shared" ref="AQ19" si="10">IFERROR(M19/AB19, "N.A.")</f>
        <v>N.A.</v>
      </c>
      <c r="AR19" s="13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29">
        <f>B19+C19</f>
        <v>0</v>
      </c>
      <c r="C20" s="31"/>
      <c r="D20" s="29">
        <f>D19+E19</f>
        <v>0</v>
      </c>
      <c r="E20" s="31"/>
      <c r="F20" s="29">
        <f>F19+G19</f>
        <v>0</v>
      </c>
      <c r="G20" s="31"/>
      <c r="H20" s="29">
        <f>H19+I19</f>
        <v>0</v>
      </c>
      <c r="I20" s="31"/>
      <c r="J20" s="29">
        <f>J19+K19</f>
        <v>0</v>
      </c>
      <c r="K20" s="31"/>
      <c r="L20" s="29">
        <f>L19+M19</f>
        <v>0</v>
      </c>
      <c r="M20" s="30"/>
      <c r="N20" s="20">
        <f>B20+D20+F20+H20+J20</f>
        <v>0</v>
      </c>
      <c r="P20" s="5" t="s">
        <v>0</v>
      </c>
      <c r="Q20" s="29">
        <f>Q19+R19</f>
        <v>0</v>
      </c>
      <c r="R20" s="31"/>
      <c r="S20" s="29">
        <f>S19+T19</f>
        <v>0</v>
      </c>
      <c r="T20" s="31"/>
      <c r="U20" s="29">
        <f>U19+V19</f>
        <v>0</v>
      </c>
      <c r="V20" s="31"/>
      <c r="W20" s="29">
        <f>W19+X19</f>
        <v>0</v>
      </c>
      <c r="X20" s="31"/>
      <c r="Y20" s="29">
        <f>Y19+Z19</f>
        <v>0</v>
      </c>
      <c r="Z20" s="31"/>
      <c r="AA20" s="29">
        <f>AA19+AB19</f>
        <v>0</v>
      </c>
      <c r="AB20" s="31"/>
      <c r="AC20" s="21">
        <f>Q20+S20+U20+W20+Y20</f>
        <v>0</v>
      </c>
      <c r="AE20" s="5" t="s">
        <v>0</v>
      </c>
      <c r="AF20" s="32" t="str">
        <f>IFERROR(B20/Q20,"N.A.")</f>
        <v>N.A.</v>
      </c>
      <c r="AG20" s="33"/>
      <c r="AH20" s="32" t="str">
        <f>IFERROR(D20/S20,"N.A.")</f>
        <v>N.A.</v>
      </c>
      <c r="AI20" s="33"/>
      <c r="AJ20" s="32" t="str">
        <f>IFERROR(F20/U20,"N.A.")</f>
        <v>N.A.</v>
      </c>
      <c r="AK20" s="33"/>
      <c r="AL20" s="32" t="str">
        <f>IFERROR(H20/W20,"N.A.")</f>
        <v>N.A.</v>
      </c>
      <c r="AM20" s="33"/>
      <c r="AN20" s="32" t="str">
        <f>IFERROR(J20/Y20,"N.A.")</f>
        <v>N.A.</v>
      </c>
      <c r="AO20" s="33"/>
      <c r="AP20" s="32" t="str">
        <f>IFERROR(L20/AA20,"N.A.")</f>
        <v>N.A.</v>
      </c>
      <c r="AQ20" s="33"/>
      <c r="AR20" s="18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34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4" t="s">
        <v>0</v>
      </c>
      <c r="P23" s="34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4" t="s">
        <v>0</v>
      </c>
      <c r="AE23" s="34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4" t="s">
        <v>0</v>
      </c>
    </row>
    <row r="24" spans="1:44" ht="15" customHeight="1" x14ac:dyDescent="0.25">
      <c r="A24" s="35"/>
      <c r="B24" s="39" t="s">
        <v>3</v>
      </c>
      <c r="C24" s="40"/>
      <c r="D24" s="40"/>
      <c r="E24" s="41"/>
      <c r="F24" s="42" t="s">
        <v>4</v>
      </c>
      <c r="G24" s="43"/>
      <c r="H24" s="42" t="s">
        <v>5</v>
      </c>
      <c r="I24" s="43"/>
      <c r="J24" s="42" t="s">
        <v>6</v>
      </c>
      <c r="K24" s="43"/>
      <c r="L24" s="42" t="s">
        <v>7</v>
      </c>
      <c r="M24" s="50"/>
      <c r="N24" s="35"/>
      <c r="P24" s="35"/>
      <c r="Q24" s="39" t="s">
        <v>3</v>
      </c>
      <c r="R24" s="40"/>
      <c r="S24" s="40"/>
      <c r="T24" s="41"/>
      <c r="U24" s="42" t="s">
        <v>4</v>
      </c>
      <c r="V24" s="43"/>
      <c r="W24" s="42" t="s">
        <v>5</v>
      </c>
      <c r="X24" s="43"/>
      <c r="Y24" s="42" t="s">
        <v>6</v>
      </c>
      <c r="Z24" s="43"/>
      <c r="AA24" s="42" t="s">
        <v>7</v>
      </c>
      <c r="AB24" s="50"/>
      <c r="AC24" s="35"/>
      <c r="AE24" s="35"/>
      <c r="AF24" s="39" t="s">
        <v>3</v>
      </c>
      <c r="AG24" s="40"/>
      <c r="AH24" s="40"/>
      <c r="AI24" s="41"/>
      <c r="AJ24" s="42" t="s">
        <v>4</v>
      </c>
      <c r="AK24" s="43"/>
      <c r="AL24" s="42" t="s">
        <v>5</v>
      </c>
      <c r="AM24" s="43"/>
      <c r="AN24" s="42" t="s">
        <v>6</v>
      </c>
      <c r="AO24" s="43"/>
      <c r="AP24" s="42" t="s">
        <v>7</v>
      </c>
      <c r="AQ24" s="50"/>
      <c r="AR24" s="35"/>
    </row>
    <row r="25" spans="1:44" ht="15" customHeight="1" thickBot="1" x14ac:dyDescent="0.3">
      <c r="A25" s="35"/>
      <c r="B25" s="46" t="s">
        <v>8</v>
      </c>
      <c r="C25" s="47"/>
      <c r="D25" s="48" t="s">
        <v>9</v>
      </c>
      <c r="E25" s="49"/>
      <c r="F25" s="44"/>
      <c r="G25" s="45"/>
      <c r="H25" s="44"/>
      <c r="I25" s="45"/>
      <c r="J25" s="44"/>
      <c r="K25" s="45"/>
      <c r="L25" s="44"/>
      <c r="M25" s="51"/>
      <c r="N25" s="35"/>
      <c r="P25" s="35"/>
      <c r="Q25" s="46" t="s">
        <v>8</v>
      </c>
      <c r="R25" s="47"/>
      <c r="S25" s="48" t="s">
        <v>9</v>
      </c>
      <c r="T25" s="49"/>
      <c r="U25" s="44"/>
      <c r="V25" s="45"/>
      <c r="W25" s="44"/>
      <c r="X25" s="45"/>
      <c r="Y25" s="44"/>
      <c r="Z25" s="45"/>
      <c r="AA25" s="44"/>
      <c r="AB25" s="51"/>
      <c r="AC25" s="35"/>
      <c r="AE25" s="35"/>
      <c r="AF25" s="46" t="s">
        <v>8</v>
      </c>
      <c r="AG25" s="47"/>
      <c r="AH25" s="48" t="s">
        <v>9</v>
      </c>
      <c r="AI25" s="49"/>
      <c r="AJ25" s="44"/>
      <c r="AK25" s="45"/>
      <c r="AL25" s="44"/>
      <c r="AM25" s="45"/>
      <c r="AN25" s="44"/>
      <c r="AO25" s="45"/>
      <c r="AP25" s="44"/>
      <c r="AQ25" s="51"/>
      <c r="AR25" s="35"/>
    </row>
    <row r="26" spans="1:44" ht="15" customHeight="1" thickBot="1" x14ac:dyDescent="0.3">
      <c r="A26" s="36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6"/>
      <c r="P26" s="36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6"/>
      <c r="AE26" s="36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6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2">
        <f t="shared" si="12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2">
        <f t="shared" si="13"/>
        <v>0</v>
      </c>
      <c r="AC27" s="13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6" t="str">
        <f t="shared" si="14"/>
        <v>N.A.</v>
      </c>
      <c r="AQ27" s="17" t="str">
        <f t="shared" si="14"/>
        <v>N.A.</v>
      </c>
      <c r="AR27" s="13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2">
        <f t="shared" si="12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2">
        <f t="shared" si="13"/>
        <v>0</v>
      </c>
      <c r="AC28" s="13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6" t="str">
        <f t="shared" si="14"/>
        <v>N.A.</v>
      </c>
      <c r="AQ28" s="17" t="str">
        <f t="shared" si="14"/>
        <v>N.A.</v>
      </c>
      <c r="AR28" s="13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2">
        <f t="shared" si="12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2">
        <f t="shared" si="13"/>
        <v>0</v>
      </c>
      <c r="AC29" s="13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6" t="str">
        <f t="shared" si="14"/>
        <v>N.A.</v>
      </c>
      <c r="AQ29" s="17" t="str">
        <f t="shared" si="14"/>
        <v>N.A.</v>
      </c>
      <c r="AR29" s="13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2">
        <f t="shared" si="12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2">
        <f t="shared" si="13"/>
        <v>0</v>
      </c>
      <c r="AC30" s="19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6" t="str">
        <f t="shared" si="14"/>
        <v>N.A.</v>
      </c>
      <c r="AQ30" s="17" t="str">
        <f t="shared" si="14"/>
        <v>N.A.</v>
      </c>
      <c r="AR30" s="13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2">
        <f t="shared" ref="M31" si="16">C31+E31+G31+I31+K31</f>
        <v>0</v>
      </c>
      <c r="N31" s="19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2">
        <f t="shared" ref="AB31" si="18">R31+T31+V31+X31+Z31</f>
        <v>0</v>
      </c>
      <c r="AC31" s="13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6" t="str">
        <f t="shared" ref="AP31" si="20">IFERROR(L31/AA31, "N.A.")</f>
        <v>N.A.</v>
      </c>
      <c r="AQ31" s="17" t="str">
        <f t="shared" ref="AQ31" si="21">IFERROR(M31/AB31, "N.A.")</f>
        <v>N.A.</v>
      </c>
      <c r="AR31" s="13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29">
        <f>B31+C31</f>
        <v>0</v>
      </c>
      <c r="C32" s="31"/>
      <c r="D32" s="29">
        <f>D31+E31</f>
        <v>0</v>
      </c>
      <c r="E32" s="31"/>
      <c r="F32" s="29">
        <f>F31+G31</f>
        <v>0</v>
      </c>
      <c r="G32" s="31"/>
      <c r="H32" s="29">
        <f>H31+I31</f>
        <v>0</v>
      </c>
      <c r="I32" s="31"/>
      <c r="J32" s="29">
        <f>J31+K31</f>
        <v>0</v>
      </c>
      <c r="K32" s="31"/>
      <c r="L32" s="29">
        <f>L31+M31</f>
        <v>0</v>
      </c>
      <c r="M32" s="30"/>
      <c r="N32" s="20">
        <f>B32+D32+F32+H32+J32</f>
        <v>0</v>
      </c>
      <c r="P32" s="5" t="s">
        <v>0</v>
      </c>
      <c r="Q32" s="29">
        <f>Q31+R31</f>
        <v>0</v>
      </c>
      <c r="R32" s="31"/>
      <c r="S32" s="29">
        <f>S31+T31</f>
        <v>0</v>
      </c>
      <c r="T32" s="31"/>
      <c r="U32" s="29">
        <f>U31+V31</f>
        <v>0</v>
      </c>
      <c r="V32" s="31"/>
      <c r="W32" s="29">
        <f>W31+X31</f>
        <v>0</v>
      </c>
      <c r="X32" s="31"/>
      <c r="Y32" s="29">
        <f>Y31+Z31</f>
        <v>0</v>
      </c>
      <c r="Z32" s="31"/>
      <c r="AA32" s="29">
        <f>AA31+AB31</f>
        <v>0</v>
      </c>
      <c r="AB32" s="31"/>
      <c r="AC32" s="21">
        <f>Q32+S32+U32+W32+Y32</f>
        <v>0</v>
      </c>
      <c r="AE32" s="5" t="s">
        <v>0</v>
      </c>
      <c r="AF32" s="32" t="str">
        <f>IFERROR(B32/Q32,"N.A.")</f>
        <v>N.A.</v>
      </c>
      <c r="AG32" s="33"/>
      <c r="AH32" s="32" t="str">
        <f>IFERROR(D32/S32,"N.A.")</f>
        <v>N.A.</v>
      </c>
      <c r="AI32" s="33"/>
      <c r="AJ32" s="32" t="str">
        <f>IFERROR(F32/U32,"N.A.")</f>
        <v>N.A.</v>
      </c>
      <c r="AK32" s="33"/>
      <c r="AL32" s="32" t="str">
        <f>IFERROR(H32/W32,"N.A.")</f>
        <v>N.A.</v>
      </c>
      <c r="AM32" s="33"/>
      <c r="AN32" s="32" t="str">
        <f>IFERROR(J32/Y32,"N.A.")</f>
        <v>N.A.</v>
      </c>
      <c r="AO32" s="33"/>
      <c r="AP32" s="32" t="str">
        <f>IFERROR(L32/AA32,"N.A.")</f>
        <v>N.A.</v>
      </c>
      <c r="AQ32" s="33"/>
      <c r="AR32" s="18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34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4" t="s">
        <v>0</v>
      </c>
      <c r="P35" s="34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4" t="s">
        <v>0</v>
      </c>
      <c r="AE35" s="34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4" t="s">
        <v>0</v>
      </c>
    </row>
    <row r="36" spans="1:44" ht="15" customHeight="1" x14ac:dyDescent="0.25">
      <c r="A36" s="35"/>
      <c r="B36" s="39" t="s">
        <v>3</v>
      </c>
      <c r="C36" s="40"/>
      <c r="D36" s="40"/>
      <c r="E36" s="41"/>
      <c r="F36" s="42" t="s">
        <v>4</v>
      </c>
      <c r="G36" s="43"/>
      <c r="H36" s="42" t="s">
        <v>5</v>
      </c>
      <c r="I36" s="43"/>
      <c r="J36" s="42" t="s">
        <v>6</v>
      </c>
      <c r="K36" s="43"/>
      <c r="L36" s="42" t="s">
        <v>7</v>
      </c>
      <c r="M36" s="50"/>
      <c r="N36" s="35"/>
      <c r="P36" s="35"/>
      <c r="Q36" s="39" t="s">
        <v>3</v>
      </c>
      <c r="R36" s="40"/>
      <c r="S36" s="40"/>
      <c r="T36" s="41"/>
      <c r="U36" s="42" t="s">
        <v>4</v>
      </c>
      <c r="V36" s="43"/>
      <c r="W36" s="42" t="s">
        <v>5</v>
      </c>
      <c r="X36" s="43"/>
      <c r="Y36" s="42" t="s">
        <v>6</v>
      </c>
      <c r="Z36" s="43"/>
      <c r="AA36" s="42" t="s">
        <v>7</v>
      </c>
      <c r="AB36" s="50"/>
      <c r="AC36" s="35"/>
      <c r="AE36" s="35"/>
      <c r="AF36" s="39" t="s">
        <v>3</v>
      </c>
      <c r="AG36" s="40"/>
      <c r="AH36" s="40"/>
      <c r="AI36" s="41"/>
      <c r="AJ36" s="42" t="s">
        <v>4</v>
      </c>
      <c r="AK36" s="43"/>
      <c r="AL36" s="42" t="s">
        <v>5</v>
      </c>
      <c r="AM36" s="43"/>
      <c r="AN36" s="42" t="s">
        <v>6</v>
      </c>
      <c r="AO36" s="43"/>
      <c r="AP36" s="42" t="s">
        <v>7</v>
      </c>
      <c r="AQ36" s="50"/>
      <c r="AR36" s="35"/>
    </row>
    <row r="37" spans="1:44" ht="15" customHeight="1" thickBot="1" x14ac:dyDescent="0.3">
      <c r="A37" s="35"/>
      <c r="B37" s="46" t="s">
        <v>8</v>
      </c>
      <c r="C37" s="47"/>
      <c r="D37" s="48" t="s">
        <v>9</v>
      </c>
      <c r="E37" s="49"/>
      <c r="F37" s="44"/>
      <c r="G37" s="45"/>
      <c r="H37" s="44"/>
      <c r="I37" s="45"/>
      <c r="J37" s="44"/>
      <c r="K37" s="45"/>
      <c r="L37" s="44"/>
      <c r="M37" s="51"/>
      <c r="N37" s="35"/>
      <c r="P37" s="35"/>
      <c r="Q37" s="46" t="s">
        <v>8</v>
      </c>
      <c r="R37" s="47"/>
      <c r="S37" s="48" t="s">
        <v>9</v>
      </c>
      <c r="T37" s="49"/>
      <c r="U37" s="44"/>
      <c r="V37" s="45"/>
      <c r="W37" s="44"/>
      <c r="X37" s="45"/>
      <c r="Y37" s="44"/>
      <c r="Z37" s="45"/>
      <c r="AA37" s="44"/>
      <c r="AB37" s="51"/>
      <c r="AC37" s="35"/>
      <c r="AE37" s="35"/>
      <c r="AF37" s="46" t="s">
        <v>8</v>
      </c>
      <c r="AG37" s="47"/>
      <c r="AH37" s="48" t="s">
        <v>9</v>
      </c>
      <c r="AI37" s="49"/>
      <c r="AJ37" s="44"/>
      <c r="AK37" s="45"/>
      <c r="AL37" s="44"/>
      <c r="AM37" s="45"/>
      <c r="AN37" s="44"/>
      <c r="AO37" s="45"/>
      <c r="AP37" s="44"/>
      <c r="AQ37" s="51"/>
      <c r="AR37" s="35"/>
    </row>
    <row r="38" spans="1:44" ht="15" customHeight="1" thickBot="1" x14ac:dyDescent="0.3">
      <c r="A38" s="36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6"/>
      <c r="P38" s="36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6"/>
      <c r="AE38" s="36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2">
        <f t="shared" si="23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2">
        <f t="shared" si="24"/>
        <v>0</v>
      </c>
      <c r="AC39" s="13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6" t="str">
        <f t="shared" si="25"/>
        <v>N.A.</v>
      </c>
      <c r="AQ39" s="17" t="str">
        <f t="shared" si="25"/>
        <v>N.A.</v>
      </c>
      <c r="AR39" s="13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2">
        <f t="shared" si="23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2">
        <f t="shared" si="24"/>
        <v>0</v>
      </c>
      <c r="AC40" s="13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6" t="str">
        <f t="shared" si="25"/>
        <v>N.A.</v>
      </c>
      <c r="AQ40" s="17" t="str">
        <f t="shared" si="25"/>
        <v>N.A.</v>
      </c>
      <c r="AR40" s="13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2">
        <f t="shared" si="23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2">
        <f t="shared" si="24"/>
        <v>0</v>
      </c>
      <c r="AC41" s="13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6" t="str">
        <f t="shared" si="25"/>
        <v>N.A.</v>
      </c>
      <c r="AQ41" s="17" t="str">
        <f t="shared" si="25"/>
        <v>N.A.</v>
      </c>
      <c r="AR41" s="13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2">
        <f t="shared" si="23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2">
        <f t="shared" si="24"/>
        <v>0</v>
      </c>
      <c r="AC42" s="13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6" t="str">
        <f t="shared" si="25"/>
        <v>N.A.</v>
      </c>
      <c r="AQ42" s="17" t="str">
        <f t="shared" si="25"/>
        <v>N.A.</v>
      </c>
      <c r="AR42" s="13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2">
        <f t="shared" ref="M43" si="27">C43+E43+G43+I43+K43</f>
        <v>0</v>
      </c>
      <c r="N43" s="19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2">
        <f t="shared" ref="AB43" si="29">R43+T43+V43+X43+Z43</f>
        <v>0</v>
      </c>
      <c r="AC43" s="19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6" t="str">
        <f t="shared" ref="AP43" si="31">IFERROR(L43/AA43, "N.A.")</f>
        <v>N.A.</v>
      </c>
      <c r="AQ43" s="17" t="str">
        <f t="shared" ref="AQ43" si="32">IFERROR(M43/AB43, "N.A.")</f>
        <v>N.A.</v>
      </c>
      <c r="AR43" s="13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29">
        <f>B43+C43</f>
        <v>0</v>
      </c>
      <c r="C44" s="31"/>
      <c r="D44" s="29">
        <f>D43+E43</f>
        <v>0</v>
      </c>
      <c r="E44" s="31"/>
      <c r="F44" s="29">
        <f>F43+G43</f>
        <v>0</v>
      </c>
      <c r="G44" s="31"/>
      <c r="H44" s="29">
        <f>H43+I43</f>
        <v>0</v>
      </c>
      <c r="I44" s="31"/>
      <c r="J44" s="29">
        <f>J43+K43</f>
        <v>0</v>
      </c>
      <c r="K44" s="31"/>
      <c r="L44" s="29">
        <f>L43+M43</f>
        <v>0</v>
      </c>
      <c r="M44" s="30"/>
      <c r="N44" s="20">
        <f>B44+D44+F44+H44+J44</f>
        <v>0</v>
      </c>
      <c r="P44" s="5" t="s">
        <v>0</v>
      </c>
      <c r="Q44" s="29">
        <f>Q43+R43</f>
        <v>0</v>
      </c>
      <c r="R44" s="31"/>
      <c r="S44" s="29">
        <f>S43+T43</f>
        <v>0</v>
      </c>
      <c r="T44" s="31"/>
      <c r="U44" s="29">
        <f>U43+V43</f>
        <v>0</v>
      </c>
      <c r="V44" s="31"/>
      <c r="W44" s="29">
        <f>W43+X43</f>
        <v>0</v>
      </c>
      <c r="X44" s="31"/>
      <c r="Y44" s="29">
        <f>Y43+Z43</f>
        <v>0</v>
      </c>
      <c r="Z44" s="31"/>
      <c r="AA44" s="29">
        <f>AA43+AB43</f>
        <v>0</v>
      </c>
      <c r="AB44" s="30"/>
      <c r="AC44" s="20">
        <f>Q44+S44+U44+W44+Y44</f>
        <v>0</v>
      </c>
      <c r="AE44" s="5" t="s">
        <v>0</v>
      </c>
      <c r="AF44" s="32" t="str">
        <f>IFERROR(B44/Q44,"N.A.")</f>
        <v>N.A.</v>
      </c>
      <c r="AG44" s="33"/>
      <c r="AH44" s="32" t="str">
        <f>IFERROR(D44/S44,"N.A.")</f>
        <v>N.A.</v>
      </c>
      <c r="AI44" s="33"/>
      <c r="AJ44" s="32" t="str">
        <f>IFERROR(F44/U44,"N.A.")</f>
        <v>N.A.</v>
      </c>
      <c r="AK44" s="33"/>
      <c r="AL44" s="32" t="str">
        <f>IFERROR(H44/W44,"N.A.")</f>
        <v>N.A.</v>
      </c>
      <c r="AM44" s="33"/>
      <c r="AN44" s="32" t="str">
        <f>IFERROR(J44/Y44,"N.A.")</f>
        <v>N.A.</v>
      </c>
      <c r="AO44" s="33"/>
      <c r="AP44" s="32" t="str">
        <f>IFERROR(L44/AA44,"N.A.")</f>
        <v>N.A.</v>
      </c>
      <c r="AQ44" s="33"/>
      <c r="AR44" s="18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40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34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4" t="s">
        <v>0</v>
      </c>
      <c r="P11" s="34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4" t="s">
        <v>0</v>
      </c>
      <c r="AE11" s="34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4" t="s">
        <v>0</v>
      </c>
    </row>
    <row r="12" spans="1:44" ht="15" customHeight="1" x14ac:dyDescent="0.25">
      <c r="A12" s="35"/>
      <c r="B12" s="39" t="s">
        <v>3</v>
      </c>
      <c r="C12" s="40"/>
      <c r="D12" s="40"/>
      <c r="E12" s="41"/>
      <c r="F12" s="42" t="s">
        <v>4</v>
      </c>
      <c r="G12" s="43"/>
      <c r="H12" s="42" t="s">
        <v>5</v>
      </c>
      <c r="I12" s="43"/>
      <c r="J12" s="42" t="s">
        <v>6</v>
      </c>
      <c r="K12" s="43"/>
      <c r="L12" s="42" t="s">
        <v>7</v>
      </c>
      <c r="M12" s="50"/>
      <c r="N12" s="35"/>
      <c r="P12" s="35"/>
      <c r="Q12" s="39" t="s">
        <v>3</v>
      </c>
      <c r="R12" s="40"/>
      <c r="S12" s="40"/>
      <c r="T12" s="41"/>
      <c r="U12" s="42" t="s">
        <v>4</v>
      </c>
      <c r="V12" s="43"/>
      <c r="W12" s="42" t="s">
        <v>5</v>
      </c>
      <c r="X12" s="43"/>
      <c r="Y12" s="42" t="s">
        <v>6</v>
      </c>
      <c r="Z12" s="43"/>
      <c r="AA12" s="42" t="s">
        <v>7</v>
      </c>
      <c r="AB12" s="50"/>
      <c r="AC12" s="35"/>
      <c r="AE12" s="35"/>
      <c r="AF12" s="39" t="s">
        <v>3</v>
      </c>
      <c r="AG12" s="40"/>
      <c r="AH12" s="40"/>
      <c r="AI12" s="41"/>
      <c r="AJ12" s="42" t="s">
        <v>4</v>
      </c>
      <c r="AK12" s="43"/>
      <c r="AL12" s="42" t="s">
        <v>5</v>
      </c>
      <c r="AM12" s="43"/>
      <c r="AN12" s="42" t="s">
        <v>6</v>
      </c>
      <c r="AO12" s="43"/>
      <c r="AP12" s="42" t="s">
        <v>7</v>
      </c>
      <c r="AQ12" s="50"/>
      <c r="AR12" s="35"/>
    </row>
    <row r="13" spans="1:44" ht="15" customHeight="1" thickBot="1" x14ac:dyDescent="0.3">
      <c r="A13" s="35"/>
      <c r="B13" s="46" t="s">
        <v>8</v>
      </c>
      <c r="C13" s="47"/>
      <c r="D13" s="48" t="s">
        <v>9</v>
      </c>
      <c r="E13" s="49"/>
      <c r="F13" s="44"/>
      <c r="G13" s="45"/>
      <c r="H13" s="44"/>
      <c r="I13" s="45"/>
      <c r="J13" s="44"/>
      <c r="K13" s="45"/>
      <c r="L13" s="44"/>
      <c r="M13" s="51"/>
      <c r="N13" s="35"/>
      <c r="P13" s="35"/>
      <c r="Q13" s="46" t="s">
        <v>8</v>
      </c>
      <c r="R13" s="47"/>
      <c r="S13" s="48" t="s">
        <v>9</v>
      </c>
      <c r="T13" s="49"/>
      <c r="U13" s="44"/>
      <c r="V13" s="45"/>
      <c r="W13" s="44"/>
      <c r="X13" s="45"/>
      <c r="Y13" s="44"/>
      <c r="Z13" s="45"/>
      <c r="AA13" s="44"/>
      <c r="AB13" s="51"/>
      <c r="AC13" s="35"/>
      <c r="AE13" s="35"/>
      <c r="AF13" s="46" t="s">
        <v>8</v>
      </c>
      <c r="AG13" s="47"/>
      <c r="AH13" s="48" t="s">
        <v>9</v>
      </c>
      <c r="AI13" s="49"/>
      <c r="AJ13" s="44"/>
      <c r="AK13" s="45"/>
      <c r="AL13" s="44"/>
      <c r="AM13" s="45"/>
      <c r="AN13" s="44"/>
      <c r="AO13" s="45"/>
      <c r="AP13" s="44"/>
      <c r="AQ13" s="51"/>
      <c r="AR13" s="35"/>
    </row>
    <row r="14" spans="1:44" ht="15" customHeight="1" thickBot="1" x14ac:dyDescent="0.3">
      <c r="A14" s="36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6"/>
      <c r="P14" s="36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6"/>
      <c r="AE14" s="36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6"/>
    </row>
    <row r="15" spans="1:44" ht="15" customHeight="1" thickBot="1" x14ac:dyDescent="0.3">
      <c r="A15" s="3" t="s">
        <v>12</v>
      </c>
      <c r="B15" s="2">
        <v>73175288.00000003</v>
      </c>
      <c r="C15" s="2"/>
      <c r="D15" s="2">
        <v>70481100.999999985</v>
      </c>
      <c r="E15" s="2"/>
      <c r="F15" s="2">
        <v>96368538.000000015</v>
      </c>
      <c r="G15" s="2"/>
      <c r="H15" s="2">
        <v>187849772.00000012</v>
      </c>
      <c r="I15" s="2"/>
      <c r="J15" s="2">
        <v>0</v>
      </c>
      <c r="K15" s="2"/>
      <c r="L15" s="1">
        <f t="shared" ref="L15:M18" si="0">B15+D15+F15+H15+J15</f>
        <v>427874699.00000012</v>
      </c>
      <c r="M15" s="12">
        <f t="shared" si="0"/>
        <v>0</v>
      </c>
      <c r="N15" s="13">
        <f>L15+M15</f>
        <v>427874699.00000012</v>
      </c>
      <c r="P15" s="3" t="s">
        <v>12</v>
      </c>
      <c r="Q15" s="2">
        <v>22810</v>
      </c>
      <c r="R15" s="2">
        <v>0</v>
      </c>
      <c r="S15" s="2">
        <v>14554</v>
      </c>
      <c r="T15" s="2">
        <v>0</v>
      </c>
      <c r="U15" s="2">
        <v>12520</v>
      </c>
      <c r="V15" s="2">
        <v>0</v>
      </c>
      <c r="W15" s="2">
        <v>56842</v>
      </c>
      <c r="X15" s="2">
        <v>0</v>
      </c>
      <c r="Y15" s="2">
        <v>9343</v>
      </c>
      <c r="Z15" s="2">
        <v>0</v>
      </c>
      <c r="AA15" s="1">
        <f t="shared" ref="AA15:AB18" si="1">Q15+S15+U15+W15+Y15</f>
        <v>116069</v>
      </c>
      <c r="AB15" s="12">
        <f t="shared" si="1"/>
        <v>0</v>
      </c>
      <c r="AC15" s="13">
        <f>AA15+AB15</f>
        <v>116069</v>
      </c>
      <c r="AE15" s="3" t="s">
        <v>12</v>
      </c>
      <c r="AF15" s="2">
        <f t="shared" ref="AF15:AR18" si="2">IFERROR(B15/Q15, "N.A.")</f>
        <v>3208.0354230600628</v>
      </c>
      <c r="AG15" s="2" t="str">
        <f t="shared" si="2"/>
        <v>N.A.</v>
      </c>
      <c r="AH15" s="2">
        <f t="shared" si="2"/>
        <v>4842.7305895286509</v>
      </c>
      <c r="AI15" s="2" t="str">
        <f t="shared" si="2"/>
        <v>N.A.</v>
      </c>
      <c r="AJ15" s="2">
        <f t="shared" si="2"/>
        <v>7697.1675718849856</v>
      </c>
      <c r="AK15" s="2" t="str">
        <f t="shared" si="2"/>
        <v>N.A.</v>
      </c>
      <c r="AL15" s="2">
        <f t="shared" si="2"/>
        <v>3304.7706273530157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3686.3822295358805</v>
      </c>
      <c r="AQ15" s="17" t="str">
        <f t="shared" si="2"/>
        <v>N.A.</v>
      </c>
      <c r="AR15" s="13">
        <f t="shared" si="2"/>
        <v>3686.3822295358805</v>
      </c>
    </row>
    <row r="16" spans="1:44" ht="15" customHeight="1" thickBot="1" x14ac:dyDescent="0.3">
      <c r="A16" s="3" t="s">
        <v>13</v>
      </c>
      <c r="B16" s="2">
        <v>32868141.999999989</v>
      </c>
      <c r="C16" s="2">
        <v>3142120</v>
      </c>
      <c r="D16" s="2">
        <v>275543.99999999994</v>
      </c>
      <c r="E16" s="2"/>
      <c r="F16" s="2"/>
      <c r="G16" s="2"/>
      <c r="H16" s="2"/>
      <c r="I16" s="2"/>
      <c r="J16" s="2"/>
      <c r="K16" s="2"/>
      <c r="L16" s="1">
        <f t="shared" si="0"/>
        <v>33143685.999999989</v>
      </c>
      <c r="M16" s="12">
        <f t="shared" si="0"/>
        <v>3142120</v>
      </c>
      <c r="N16" s="13">
        <f>L16+M16</f>
        <v>36285805.999999985</v>
      </c>
      <c r="P16" s="3" t="s">
        <v>13</v>
      </c>
      <c r="Q16" s="2">
        <v>17131</v>
      </c>
      <c r="R16" s="2">
        <v>916</v>
      </c>
      <c r="S16" s="2">
        <v>662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17793</v>
      </c>
      <c r="AB16" s="12">
        <f t="shared" si="1"/>
        <v>916</v>
      </c>
      <c r="AC16" s="13">
        <f>AA16+AB16</f>
        <v>18709</v>
      </c>
      <c r="AE16" s="3" t="s">
        <v>13</v>
      </c>
      <c r="AF16" s="2">
        <f t="shared" si="2"/>
        <v>1918.6353394431142</v>
      </c>
      <c r="AG16" s="2">
        <f t="shared" si="2"/>
        <v>3430.2620087336245</v>
      </c>
      <c r="AH16" s="2">
        <f t="shared" si="2"/>
        <v>416.22960725075518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1862.7373686281117</v>
      </c>
      <c r="AQ16" s="17">
        <f t="shared" si="2"/>
        <v>3430.2620087336245</v>
      </c>
      <c r="AR16" s="13">
        <f t="shared" si="2"/>
        <v>1939.4839916617664</v>
      </c>
    </row>
    <row r="17" spans="1:44" ht="15" customHeight="1" thickBot="1" x14ac:dyDescent="0.3">
      <c r="A17" s="3" t="s">
        <v>14</v>
      </c>
      <c r="B17" s="2">
        <v>212124137.99999982</v>
      </c>
      <c r="C17" s="2">
        <v>1085480624.999999</v>
      </c>
      <c r="D17" s="2">
        <v>66543514.999999985</v>
      </c>
      <c r="E17" s="2">
        <v>31913553.999999993</v>
      </c>
      <c r="F17" s="2"/>
      <c r="G17" s="2">
        <v>262911040.00000003</v>
      </c>
      <c r="H17" s="2"/>
      <c r="I17" s="2">
        <v>80601335.000000015</v>
      </c>
      <c r="J17" s="2">
        <v>0</v>
      </c>
      <c r="K17" s="2"/>
      <c r="L17" s="1">
        <f t="shared" si="0"/>
        <v>278667652.99999982</v>
      </c>
      <c r="M17" s="12">
        <f t="shared" si="0"/>
        <v>1460906553.999999</v>
      </c>
      <c r="N17" s="13">
        <f>L17+M17</f>
        <v>1739574206.9999988</v>
      </c>
      <c r="P17" s="3" t="s">
        <v>14</v>
      </c>
      <c r="Q17" s="2">
        <v>52258</v>
      </c>
      <c r="R17" s="2">
        <v>193499</v>
      </c>
      <c r="S17" s="2">
        <v>11730</v>
      </c>
      <c r="T17" s="2">
        <v>3721</v>
      </c>
      <c r="U17" s="2">
        <v>0</v>
      </c>
      <c r="V17" s="2">
        <v>15935</v>
      </c>
      <c r="W17" s="2">
        <v>0</v>
      </c>
      <c r="X17" s="2">
        <v>13959</v>
      </c>
      <c r="Y17" s="2">
        <v>9481</v>
      </c>
      <c r="Z17" s="2">
        <v>0</v>
      </c>
      <c r="AA17" s="1">
        <f t="shared" si="1"/>
        <v>73469</v>
      </c>
      <c r="AB17" s="12">
        <f t="shared" si="1"/>
        <v>227114</v>
      </c>
      <c r="AC17" s="13">
        <f>AA17+AB17</f>
        <v>300583</v>
      </c>
      <c r="AE17" s="3" t="s">
        <v>14</v>
      </c>
      <c r="AF17" s="2">
        <f t="shared" si="2"/>
        <v>4059.1706150254472</v>
      </c>
      <c r="AG17" s="2">
        <f t="shared" si="2"/>
        <v>5609.7479831937071</v>
      </c>
      <c r="AH17" s="2">
        <f t="shared" si="2"/>
        <v>5672.9339300937754</v>
      </c>
      <c r="AI17" s="2">
        <f t="shared" si="2"/>
        <v>8576.606826122008</v>
      </c>
      <c r="AJ17" s="2" t="str">
        <f t="shared" si="2"/>
        <v>N.A.</v>
      </c>
      <c r="AK17" s="2">
        <f t="shared" si="2"/>
        <v>16498.967053655477</v>
      </c>
      <c r="AL17" s="2" t="str">
        <f t="shared" si="2"/>
        <v>N.A.</v>
      </c>
      <c r="AM17" s="2">
        <f t="shared" si="2"/>
        <v>5774.1482197865189</v>
      </c>
      <c r="AN17" s="2">
        <f t="shared" si="2"/>
        <v>0</v>
      </c>
      <c r="AO17" s="2" t="str">
        <f t="shared" si="2"/>
        <v>N.A.</v>
      </c>
      <c r="AP17" s="16">
        <f t="shared" si="2"/>
        <v>3792.9964066476991</v>
      </c>
      <c r="AQ17" s="17">
        <f t="shared" si="2"/>
        <v>6432.4812825277131</v>
      </c>
      <c r="AR17" s="13">
        <f t="shared" si="2"/>
        <v>5787.3339709830525</v>
      </c>
    </row>
    <row r="18" spans="1:44" ht="15" customHeight="1" thickBot="1" x14ac:dyDescent="0.3">
      <c r="A18" s="3" t="s">
        <v>15</v>
      </c>
      <c r="B18" s="2">
        <v>6032087.9999999991</v>
      </c>
      <c r="C18" s="2">
        <v>2622194.0000000005</v>
      </c>
      <c r="D18" s="2">
        <v>7320235.9999999972</v>
      </c>
      <c r="E18" s="2">
        <v>1144875</v>
      </c>
      <c r="F18" s="2"/>
      <c r="G18" s="2">
        <v>12938543.999999998</v>
      </c>
      <c r="H18" s="2">
        <v>16228660.000000002</v>
      </c>
      <c r="I18" s="2"/>
      <c r="J18" s="2">
        <v>0</v>
      </c>
      <c r="K18" s="2"/>
      <c r="L18" s="1">
        <f t="shared" si="0"/>
        <v>29580984</v>
      </c>
      <c r="M18" s="12">
        <f t="shared" si="0"/>
        <v>16705612.999999998</v>
      </c>
      <c r="N18" s="13">
        <f>L18+M18</f>
        <v>46286597</v>
      </c>
      <c r="P18" s="3" t="s">
        <v>15</v>
      </c>
      <c r="Q18" s="2">
        <v>3906</v>
      </c>
      <c r="R18" s="2">
        <v>1174</v>
      </c>
      <c r="S18" s="2">
        <v>2067</v>
      </c>
      <c r="T18" s="2">
        <v>284</v>
      </c>
      <c r="U18" s="2">
        <v>0</v>
      </c>
      <c r="V18" s="2">
        <v>1844</v>
      </c>
      <c r="W18" s="2">
        <v>19612</v>
      </c>
      <c r="X18" s="2">
        <v>0</v>
      </c>
      <c r="Y18" s="2">
        <v>5954</v>
      </c>
      <c r="Z18" s="2">
        <v>0</v>
      </c>
      <c r="AA18" s="1">
        <f t="shared" si="1"/>
        <v>31539</v>
      </c>
      <c r="AB18" s="12">
        <f t="shared" si="1"/>
        <v>3302</v>
      </c>
      <c r="AC18" s="19">
        <f>AA18+AB18</f>
        <v>34841</v>
      </c>
      <c r="AE18" s="3" t="s">
        <v>15</v>
      </c>
      <c r="AF18" s="2">
        <f t="shared" si="2"/>
        <v>1544.3133640552992</v>
      </c>
      <c r="AG18" s="2">
        <f t="shared" si="2"/>
        <v>2233.5553662691655</v>
      </c>
      <c r="AH18" s="2">
        <f t="shared" si="2"/>
        <v>3541.4784712143191</v>
      </c>
      <c r="AI18" s="2">
        <f t="shared" si="2"/>
        <v>4031.25</v>
      </c>
      <c r="AJ18" s="2" t="str">
        <f t="shared" si="2"/>
        <v>N.A.</v>
      </c>
      <c r="AK18" s="2">
        <f t="shared" si="2"/>
        <v>7016.5639913232098</v>
      </c>
      <c r="AL18" s="2">
        <f t="shared" si="2"/>
        <v>827.48623291862134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937.91762579663271</v>
      </c>
      <c r="AQ18" s="17">
        <f t="shared" si="2"/>
        <v>5059.2407631738333</v>
      </c>
      <c r="AR18" s="13">
        <f t="shared" si="2"/>
        <v>1328.5094285468269</v>
      </c>
    </row>
    <row r="19" spans="1:44" ht="15" customHeight="1" thickBot="1" x14ac:dyDescent="0.3">
      <c r="A19" s="4" t="s">
        <v>16</v>
      </c>
      <c r="B19" s="2">
        <v>324199655.99999988</v>
      </c>
      <c r="C19" s="2">
        <v>1091244938.9999998</v>
      </c>
      <c r="D19" s="2">
        <v>144620395.99999994</v>
      </c>
      <c r="E19" s="2">
        <v>33058428.999999993</v>
      </c>
      <c r="F19" s="2">
        <v>96368538.000000015</v>
      </c>
      <c r="G19" s="2">
        <v>275849584</v>
      </c>
      <c r="H19" s="2">
        <v>204078431.99999991</v>
      </c>
      <c r="I19" s="2">
        <v>80601335.000000015</v>
      </c>
      <c r="J19" s="2">
        <v>0</v>
      </c>
      <c r="K19" s="2"/>
      <c r="L19" s="1">
        <f t="shared" ref="L19" si="3">B19+D19+F19+H19+J19</f>
        <v>769267021.99999976</v>
      </c>
      <c r="M19" s="12">
        <f t="shared" ref="M19" si="4">C19+E19+G19+I19+K19</f>
        <v>1480754286.9999998</v>
      </c>
      <c r="N19" s="19">
        <f>L19+M19</f>
        <v>2250021308.9999995</v>
      </c>
      <c r="P19" s="4" t="s">
        <v>16</v>
      </c>
      <c r="Q19" s="2">
        <v>96105</v>
      </c>
      <c r="R19" s="2">
        <v>195589</v>
      </c>
      <c r="S19" s="2">
        <v>29013</v>
      </c>
      <c r="T19" s="2">
        <v>4005</v>
      </c>
      <c r="U19" s="2">
        <v>12520</v>
      </c>
      <c r="V19" s="2">
        <v>17779</v>
      </c>
      <c r="W19" s="2">
        <v>76454</v>
      </c>
      <c r="X19" s="2">
        <v>13959</v>
      </c>
      <c r="Y19" s="2">
        <v>24778</v>
      </c>
      <c r="Z19" s="2">
        <v>0</v>
      </c>
      <c r="AA19" s="1">
        <f t="shared" ref="AA19" si="5">Q19+S19+U19+W19+Y19</f>
        <v>238870</v>
      </c>
      <c r="AB19" s="12">
        <f t="shared" ref="AB19" si="6">R19+T19+V19+X19+Z19</f>
        <v>231332</v>
      </c>
      <c r="AC19" s="13">
        <f>AA19+AB19</f>
        <v>470202</v>
      </c>
      <c r="AE19" s="4" t="s">
        <v>16</v>
      </c>
      <c r="AF19" s="2">
        <f t="shared" ref="AF19:AO19" si="7">IFERROR(B19/Q19, "N.A.")</f>
        <v>3373.3901045731218</v>
      </c>
      <c r="AG19" s="2">
        <f t="shared" si="7"/>
        <v>5579.2756187720161</v>
      </c>
      <c r="AH19" s="2">
        <f t="shared" si="7"/>
        <v>4984.6756971012974</v>
      </c>
      <c r="AI19" s="2">
        <f t="shared" si="7"/>
        <v>8254.2893882646677</v>
      </c>
      <c r="AJ19" s="2">
        <f t="shared" si="7"/>
        <v>7697.1675718849856</v>
      </c>
      <c r="AK19" s="2">
        <f t="shared" si="7"/>
        <v>15515.472411271725</v>
      </c>
      <c r="AL19" s="2">
        <f t="shared" si="7"/>
        <v>2669.2969890391596</v>
      </c>
      <c r="AM19" s="2">
        <f t="shared" si="7"/>
        <v>5774.1482197865189</v>
      </c>
      <c r="AN19" s="2">
        <f t="shared" si="7"/>
        <v>0</v>
      </c>
      <c r="AO19" s="2" t="str">
        <f t="shared" si="7"/>
        <v>N.A.</v>
      </c>
      <c r="AP19" s="16">
        <f t="shared" ref="AP19" si="8">IFERROR(L19/AA19, "N.A.")</f>
        <v>3220.4421735672113</v>
      </c>
      <c r="AQ19" s="17">
        <f t="shared" ref="AQ19" si="9">IFERROR(M19/AB19, "N.A.")</f>
        <v>6400.992024449708</v>
      </c>
      <c r="AR19" s="13">
        <f t="shared" ref="AR19" si="10">IFERROR(N19/AC19, "N.A.")</f>
        <v>4785.2227531996878</v>
      </c>
    </row>
    <row r="20" spans="1:44" ht="15" customHeight="1" thickBot="1" x14ac:dyDescent="0.3">
      <c r="A20" s="5" t="s">
        <v>0</v>
      </c>
      <c r="B20" s="29">
        <f>B19+C19</f>
        <v>1415444594.9999995</v>
      </c>
      <c r="C20" s="31"/>
      <c r="D20" s="29">
        <f>D19+E19</f>
        <v>177678824.99999994</v>
      </c>
      <c r="E20" s="31"/>
      <c r="F20" s="29">
        <f>F19+G19</f>
        <v>372218122</v>
      </c>
      <c r="G20" s="31"/>
      <c r="H20" s="29">
        <f>H19+I19</f>
        <v>284679766.99999994</v>
      </c>
      <c r="I20" s="31"/>
      <c r="J20" s="29">
        <f>J19+K19</f>
        <v>0</v>
      </c>
      <c r="K20" s="31"/>
      <c r="L20" s="29">
        <f>L19+M19</f>
        <v>2250021308.9999995</v>
      </c>
      <c r="M20" s="30"/>
      <c r="N20" s="20">
        <f>B20+D20+F20+H20+J20</f>
        <v>2250021308.9999995</v>
      </c>
      <c r="P20" s="5" t="s">
        <v>0</v>
      </c>
      <c r="Q20" s="29">
        <f>Q19+R19</f>
        <v>291694</v>
      </c>
      <c r="R20" s="31"/>
      <c r="S20" s="29">
        <f>S19+T19</f>
        <v>33018</v>
      </c>
      <c r="T20" s="31"/>
      <c r="U20" s="29">
        <f>U19+V19</f>
        <v>30299</v>
      </c>
      <c r="V20" s="31"/>
      <c r="W20" s="29">
        <f>W19+X19</f>
        <v>90413</v>
      </c>
      <c r="X20" s="31"/>
      <c r="Y20" s="29">
        <f>Y19+Z19</f>
        <v>24778</v>
      </c>
      <c r="Z20" s="31"/>
      <c r="AA20" s="29">
        <f>AA19+AB19</f>
        <v>470202</v>
      </c>
      <c r="AB20" s="31"/>
      <c r="AC20" s="21">
        <f>Q20+S20+U20+W20+Y20</f>
        <v>470202</v>
      </c>
      <c r="AE20" s="5" t="s">
        <v>0</v>
      </c>
      <c r="AF20" s="32">
        <f>IFERROR(B20/Q20,"N.A.")</f>
        <v>4852.4981487449159</v>
      </c>
      <c r="AG20" s="33"/>
      <c r="AH20" s="32">
        <f>IFERROR(D20/S20,"N.A.")</f>
        <v>5381.2715791386499</v>
      </c>
      <c r="AI20" s="33"/>
      <c r="AJ20" s="32">
        <f>IFERROR(F20/U20,"N.A.")</f>
        <v>12284.83190864385</v>
      </c>
      <c r="AK20" s="33"/>
      <c r="AL20" s="32">
        <f>IFERROR(H20/W20,"N.A.")</f>
        <v>3148.6596728346581</v>
      </c>
      <c r="AM20" s="33"/>
      <c r="AN20" s="32">
        <f>IFERROR(J20/Y20,"N.A.")</f>
        <v>0</v>
      </c>
      <c r="AO20" s="33"/>
      <c r="AP20" s="32">
        <f>IFERROR(L20/AA20,"N.A.")</f>
        <v>4785.2227531996878</v>
      </c>
      <c r="AQ20" s="33"/>
      <c r="AR20" s="18">
        <f>IFERROR(N20/AC20, "N.A.")</f>
        <v>4785.2227531996878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34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4" t="s">
        <v>0</v>
      </c>
      <c r="P23" s="34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4" t="s">
        <v>0</v>
      </c>
      <c r="AE23" s="34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4" t="s">
        <v>0</v>
      </c>
    </row>
    <row r="24" spans="1:44" ht="15" customHeight="1" x14ac:dyDescent="0.25">
      <c r="A24" s="35"/>
      <c r="B24" s="39" t="s">
        <v>3</v>
      </c>
      <c r="C24" s="40"/>
      <c r="D24" s="40"/>
      <c r="E24" s="41"/>
      <c r="F24" s="42" t="s">
        <v>4</v>
      </c>
      <c r="G24" s="43"/>
      <c r="H24" s="42" t="s">
        <v>5</v>
      </c>
      <c r="I24" s="43"/>
      <c r="J24" s="42" t="s">
        <v>6</v>
      </c>
      <c r="K24" s="43"/>
      <c r="L24" s="42" t="s">
        <v>7</v>
      </c>
      <c r="M24" s="50"/>
      <c r="N24" s="35"/>
      <c r="P24" s="35"/>
      <c r="Q24" s="39" t="s">
        <v>3</v>
      </c>
      <c r="R24" s="40"/>
      <c r="S24" s="40"/>
      <c r="T24" s="41"/>
      <c r="U24" s="42" t="s">
        <v>4</v>
      </c>
      <c r="V24" s="43"/>
      <c r="W24" s="42" t="s">
        <v>5</v>
      </c>
      <c r="X24" s="43"/>
      <c r="Y24" s="42" t="s">
        <v>6</v>
      </c>
      <c r="Z24" s="43"/>
      <c r="AA24" s="42" t="s">
        <v>7</v>
      </c>
      <c r="AB24" s="50"/>
      <c r="AC24" s="35"/>
      <c r="AE24" s="35"/>
      <c r="AF24" s="39" t="s">
        <v>3</v>
      </c>
      <c r="AG24" s="40"/>
      <c r="AH24" s="40"/>
      <c r="AI24" s="41"/>
      <c r="AJ24" s="42" t="s">
        <v>4</v>
      </c>
      <c r="AK24" s="43"/>
      <c r="AL24" s="42" t="s">
        <v>5</v>
      </c>
      <c r="AM24" s="43"/>
      <c r="AN24" s="42" t="s">
        <v>6</v>
      </c>
      <c r="AO24" s="43"/>
      <c r="AP24" s="42" t="s">
        <v>7</v>
      </c>
      <c r="AQ24" s="50"/>
      <c r="AR24" s="35"/>
    </row>
    <row r="25" spans="1:44" ht="15" customHeight="1" thickBot="1" x14ac:dyDescent="0.3">
      <c r="A25" s="35"/>
      <c r="B25" s="46" t="s">
        <v>8</v>
      </c>
      <c r="C25" s="47"/>
      <c r="D25" s="48" t="s">
        <v>9</v>
      </c>
      <c r="E25" s="49"/>
      <c r="F25" s="44"/>
      <c r="G25" s="45"/>
      <c r="H25" s="44"/>
      <c r="I25" s="45"/>
      <c r="J25" s="44"/>
      <c r="K25" s="45"/>
      <c r="L25" s="44"/>
      <c r="M25" s="51"/>
      <c r="N25" s="35"/>
      <c r="P25" s="35"/>
      <c r="Q25" s="46" t="s">
        <v>8</v>
      </c>
      <c r="R25" s="47"/>
      <c r="S25" s="48" t="s">
        <v>9</v>
      </c>
      <c r="T25" s="49"/>
      <c r="U25" s="44"/>
      <c r="V25" s="45"/>
      <c r="W25" s="44"/>
      <c r="X25" s="45"/>
      <c r="Y25" s="44"/>
      <c r="Z25" s="45"/>
      <c r="AA25" s="44"/>
      <c r="AB25" s="51"/>
      <c r="AC25" s="35"/>
      <c r="AE25" s="35"/>
      <c r="AF25" s="46" t="s">
        <v>8</v>
      </c>
      <c r="AG25" s="47"/>
      <c r="AH25" s="48" t="s">
        <v>9</v>
      </c>
      <c r="AI25" s="49"/>
      <c r="AJ25" s="44"/>
      <c r="AK25" s="45"/>
      <c r="AL25" s="44"/>
      <c r="AM25" s="45"/>
      <c r="AN25" s="44"/>
      <c r="AO25" s="45"/>
      <c r="AP25" s="44"/>
      <c r="AQ25" s="51"/>
      <c r="AR25" s="35"/>
    </row>
    <row r="26" spans="1:44" ht="15" customHeight="1" thickBot="1" x14ac:dyDescent="0.3">
      <c r="A26" s="36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6"/>
      <c r="P26" s="36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6"/>
      <c r="AE26" s="36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6"/>
    </row>
    <row r="27" spans="1:44" ht="15" customHeight="1" thickBot="1" x14ac:dyDescent="0.3">
      <c r="A27" s="3" t="s">
        <v>12</v>
      </c>
      <c r="B27" s="2">
        <v>60271375.99999997</v>
      </c>
      <c r="C27" s="2"/>
      <c r="D27" s="2">
        <v>67705401.00000003</v>
      </c>
      <c r="E27" s="2"/>
      <c r="F27" s="2">
        <v>86835388.000000015</v>
      </c>
      <c r="G27" s="2"/>
      <c r="H27" s="2">
        <v>130920356.9999999</v>
      </c>
      <c r="I27" s="2"/>
      <c r="J27" s="2">
        <v>0</v>
      </c>
      <c r="K27" s="2"/>
      <c r="L27" s="1">
        <f t="shared" ref="L27:M30" si="11">B27+D27+F27+H27+J27</f>
        <v>345732521.99999988</v>
      </c>
      <c r="M27" s="12">
        <f t="shared" si="11"/>
        <v>0</v>
      </c>
      <c r="N27" s="13">
        <f>L27+M27</f>
        <v>345732521.99999988</v>
      </c>
      <c r="P27" s="3" t="s">
        <v>12</v>
      </c>
      <c r="Q27" s="2">
        <v>17018</v>
      </c>
      <c r="R27" s="2">
        <v>0</v>
      </c>
      <c r="S27" s="2">
        <v>12928</v>
      </c>
      <c r="T27" s="2">
        <v>0</v>
      </c>
      <c r="U27" s="2">
        <v>10797</v>
      </c>
      <c r="V27" s="2">
        <v>0</v>
      </c>
      <c r="W27" s="2">
        <v>28423</v>
      </c>
      <c r="X27" s="2">
        <v>0</v>
      </c>
      <c r="Y27" s="2">
        <v>2967</v>
      </c>
      <c r="Z27" s="2">
        <v>0</v>
      </c>
      <c r="AA27" s="1">
        <f t="shared" ref="AA27:AB30" si="12">Q27+S27+U27+W27+Y27</f>
        <v>72133</v>
      </c>
      <c r="AB27" s="12">
        <f t="shared" si="12"/>
        <v>0</v>
      </c>
      <c r="AC27" s="13">
        <f>AA27+AB27</f>
        <v>72133</v>
      </c>
      <c r="AE27" s="3" t="s">
        <v>12</v>
      </c>
      <c r="AF27" s="2">
        <f t="shared" ref="AF27:AR30" si="13">IFERROR(B27/Q27, "N.A.")</f>
        <v>3541.6251028322936</v>
      </c>
      <c r="AG27" s="2" t="str">
        <f t="shared" si="13"/>
        <v>N.A.</v>
      </c>
      <c r="AH27" s="2">
        <f t="shared" si="13"/>
        <v>5237.1133199257447</v>
      </c>
      <c r="AI27" s="2" t="str">
        <f t="shared" si="13"/>
        <v>N.A.</v>
      </c>
      <c r="AJ27" s="2">
        <f t="shared" si="13"/>
        <v>8042.5477447439116</v>
      </c>
      <c r="AK27" s="2" t="str">
        <f t="shared" si="13"/>
        <v>N.A.</v>
      </c>
      <c r="AL27" s="2">
        <f t="shared" si="13"/>
        <v>4606.1413995707662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6">
        <f t="shared" si="13"/>
        <v>4792.9868714735267</v>
      </c>
      <c r="AQ27" s="17" t="str">
        <f t="shared" si="13"/>
        <v>N.A.</v>
      </c>
      <c r="AR27" s="13">
        <f t="shared" si="13"/>
        <v>4792.9868714735267</v>
      </c>
    </row>
    <row r="28" spans="1:44" ht="15" customHeight="1" thickBot="1" x14ac:dyDescent="0.3">
      <c r="A28" s="3" t="s">
        <v>13</v>
      </c>
      <c r="B28" s="2">
        <v>2958389.9999999995</v>
      </c>
      <c r="C28" s="2">
        <v>485040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2958389.9999999995</v>
      </c>
      <c r="M28" s="12">
        <f t="shared" si="11"/>
        <v>485040</v>
      </c>
      <c r="N28" s="13">
        <f>L28+M28</f>
        <v>3443429.9999999995</v>
      </c>
      <c r="P28" s="3" t="s">
        <v>13</v>
      </c>
      <c r="Q28" s="2">
        <v>1558</v>
      </c>
      <c r="R28" s="2">
        <v>94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1558</v>
      </c>
      <c r="AB28" s="12">
        <f t="shared" si="12"/>
        <v>94</v>
      </c>
      <c r="AC28" s="13">
        <f>AA28+AB28</f>
        <v>1652</v>
      </c>
      <c r="AE28" s="3" t="s">
        <v>13</v>
      </c>
      <c r="AF28" s="2">
        <f t="shared" si="13"/>
        <v>1898.838254172015</v>
      </c>
      <c r="AG28" s="2">
        <f t="shared" si="13"/>
        <v>5160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>
        <f t="shared" si="13"/>
        <v>1898.838254172015</v>
      </c>
      <c r="AQ28" s="17">
        <f t="shared" si="13"/>
        <v>5160</v>
      </c>
      <c r="AR28" s="13">
        <f t="shared" si="13"/>
        <v>2084.4007263922517</v>
      </c>
    </row>
    <row r="29" spans="1:44" ht="15" customHeight="1" thickBot="1" x14ac:dyDescent="0.3">
      <c r="A29" s="3" t="s">
        <v>14</v>
      </c>
      <c r="B29" s="2">
        <v>129114591.00000007</v>
      </c>
      <c r="C29" s="2">
        <v>736948094.00000072</v>
      </c>
      <c r="D29" s="2">
        <v>47753078.999999993</v>
      </c>
      <c r="E29" s="2">
        <v>18708170</v>
      </c>
      <c r="F29" s="2"/>
      <c r="G29" s="2">
        <v>205439420.00000009</v>
      </c>
      <c r="H29" s="2"/>
      <c r="I29" s="2">
        <v>55554732.999999993</v>
      </c>
      <c r="J29" s="2">
        <v>0</v>
      </c>
      <c r="K29" s="2"/>
      <c r="L29" s="1">
        <f t="shared" si="11"/>
        <v>176867670.00000006</v>
      </c>
      <c r="M29" s="12">
        <f t="shared" si="11"/>
        <v>1016650417.0000008</v>
      </c>
      <c r="N29" s="13">
        <f>L29+M29</f>
        <v>1193518087.000001</v>
      </c>
      <c r="P29" s="3" t="s">
        <v>14</v>
      </c>
      <c r="Q29" s="2">
        <v>31425</v>
      </c>
      <c r="R29" s="2">
        <v>128608</v>
      </c>
      <c r="S29" s="2">
        <v>7890</v>
      </c>
      <c r="T29" s="2">
        <v>2587</v>
      </c>
      <c r="U29" s="2">
        <v>0</v>
      </c>
      <c r="V29" s="2">
        <v>11977</v>
      </c>
      <c r="W29" s="2">
        <v>0</v>
      </c>
      <c r="X29" s="2">
        <v>8396</v>
      </c>
      <c r="Y29" s="2">
        <v>3277</v>
      </c>
      <c r="Z29" s="2">
        <v>0</v>
      </c>
      <c r="AA29" s="1">
        <f t="shared" si="12"/>
        <v>42592</v>
      </c>
      <c r="AB29" s="12">
        <f t="shared" si="12"/>
        <v>151568</v>
      </c>
      <c r="AC29" s="13">
        <f>AA29+AB29</f>
        <v>194160</v>
      </c>
      <c r="AE29" s="3" t="s">
        <v>14</v>
      </c>
      <c r="AF29" s="2">
        <f t="shared" si="13"/>
        <v>4108.6584248210047</v>
      </c>
      <c r="AG29" s="2">
        <f t="shared" si="13"/>
        <v>5730.1885885792544</v>
      </c>
      <c r="AH29" s="2">
        <f t="shared" si="13"/>
        <v>6052.3547528517101</v>
      </c>
      <c r="AI29" s="2">
        <f t="shared" si="13"/>
        <v>7231.6080402010048</v>
      </c>
      <c r="AJ29" s="2" t="str">
        <f t="shared" si="13"/>
        <v>N.A.</v>
      </c>
      <c r="AK29" s="2">
        <f t="shared" si="13"/>
        <v>17152.827920180353</v>
      </c>
      <c r="AL29" s="2" t="str">
        <f t="shared" si="13"/>
        <v>N.A.</v>
      </c>
      <c r="AM29" s="2">
        <f t="shared" si="13"/>
        <v>6616.8095521676978</v>
      </c>
      <c r="AN29" s="2">
        <f t="shared" si="13"/>
        <v>0</v>
      </c>
      <c r="AO29" s="2" t="str">
        <f t="shared" si="13"/>
        <v>N.A.</v>
      </c>
      <c r="AP29" s="16">
        <f t="shared" si="13"/>
        <v>4152.6030709992501</v>
      </c>
      <c r="AQ29" s="17">
        <f t="shared" si="13"/>
        <v>6707.5531576586145</v>
      </c>
      <c r="AR29" s="13">
        <f t="shared" si="13"/>
        <v>6147.0853265348214</v>
      </c>
    </row>
    <row r="30" spans="1:44" ht="15" customHeight="1" thickBot="1" x14ac:dyDescent="0.3">
      <c r="A30" s="3" t="s">
        <v>15</v>
      </c>
      <c r="B30" s="2">
        <v>6032087.9999999991</v>
      </c>
      <c r="C30" s="2">
        <v>2399125.9999999995</v>
      </c>
      <c r="D30" s="2">
        <v>7220906</v>
      </c>
      <c r="E30" s="2">
        <v>1144875</v>
      </c>
      <c r="F30" s="2"/>
      <c r="G30" s="2">
        <v>12290036</v>
      </c>
      <c r="H30" s="2">
        <v>15223347.999999998</v>
      </c>
      <c r="I30" s="2"/>
      <c r="J30" s="2">
        <v>0</v>
      </c>
      <c r="K30" s="2"/>
      <c r="L30" s="1">
        <f t="shared" si="11"/>
        <v>28476342</v>
      </c>
      <c r="M30" s="12">
        <f t="shared" si="11"/>
        <v>15834037</v>
      </c>
      <c r="N30" s="13">
        <f>L30+M30</f>
        <v>44310379</v>
      </c>
      <c r="P30" s="3" t="s">
        <v>15</v>
      </c>
      <c r="Q30" s="2">
        <v>3906</v>
      </c>
      <c r="R30" s="2">
        <v>1000</v>
      </c>
      <c r="S30" s="2">
        <v>1935</v>
      </c>
      <c r="T30" s="2">
        <v>284</v>
      </c>
      <c r="U30" s="2">
        <v>0</v>
      </c>
      <c r="V30" s="2">
        <v>1752</v>
      </c>
      <c r="W30" s="2">
        <v>18689</v>
      </c>
      <c r="X30" s="2">
        <v>0</v>
      </c>
      <c r="Y30" s="2">
        <v>4957</v>
      </c>
      <c r="Z30" s="2">
        <v>0</v>
      </c>
      <c r="AA30" s="1">
        <f t="shared" si="12"/>
        <v>29487</v>
      </c>
      <c r="AB30" s="12">
        <f t="shared" si="12"/>
        <v>3036</v>
      </c>
      <c r="AC30" s="19">
        <f>AA30+AB30</f>
        <v>32523</v>
      </c>
      <c r="AE30" s="3" t="s">
        <v>15</v>
      </c>
      <c r="AF30" s="2">
        <f t="shared" si="13"/>
        <v>1544.3133640552992</v>
      </c>
      <c r="AG30" s="2">
        <f t="shared" si="13"/>
        <v>2399.1259999999997</v>
      </c>
      <c r="AH30" s="2">
        <f t="shared" si="13"/>
        <v>3731.7343669250645</v>
      </c>
      <c r="AI30" s="2">
        <f t="shared" si="13"/>
        <v>4031.25</v>
      </c>
      <c r="AJ30" s="2" t="str">
        <f t="shared" si="13"/>
        <v>N.A.</v>
      </c>
      <c r="AK30" s="2">
        <f t="shared" si="13"/>
        <v>7014.8607305936075</v>
      </c>
      <c r="AL30" s="2">
        <f t="shared" si="13"/>
        <v>814.56193482797357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6">
        <f t="shared" si="13"/>
        <v>965.72530267575542</v>
      </c>
      <c r="AQ30" s="17">
        <f t="shared" si="13"/>
        <v>5215.42720685112</v>
      </c>
      <c r="AR30" s="13">
        <f t="shared" si="13"/>
        <v>1362.4320942102513</v>
      </c>
    </row>
    <row r="31" spans="1:44" ht="15" customHeight="1" thickBot="1" x14ac:dyDescent="0.3">
      <c r="A31" s="4" t="s">
        <v>16</v>
      </c>
      <c r="B31" s="2">
        <v>198376444.99999997</v>
      </c>
      <c r="C31" s="2">
        <v>739832259.99999976</v>
      </c>
      <c r="D31" s="2">
        <v>122679386.00000003</v>
      </c>
      <c r="E31" s="2">
        <v>19853045</v>
      </c>
      <c r="F31" s="2">
        <v>86835388.000000015</v>
      </c>
      <c r="G31" s="2">
        <v>217729456</v>
      </c>
      <c r="H31" s="2">
        <v>146143704.99999994</v>
      </c>
      <c r="I31" s="2">
        <v>55554732.999999993</v>
      </c>
      <c r="J31" s="2">
        <v>0</v>
      </c>
      <c r="K31" s="2"/>
      <c r="L31" s="1">
        <f t="shared" ref="L31" si="14">B31+D31+F31+H31+J31</f>
        <v>554034924</v>
      </c>
      <c r="M31" s="12">
        <f t="shared" ref="M31" si="15">C31+E31+G31+I31+K31</f>
        <v>1032969493.9999998</v>
      </c>
      <c r="N31" s="19">
        <f>L31+M31</f>
        <v>1587004417.9999998</v>
      </c>
      <c r="P31" s="4" t="s">
        <v>16</v>
      </c>
      <c r="Q31" s="2">
        <v>53907</v>
      </c>
      <c r="R31" s="2">
        <v>129702</v>
      </c>
      <c r="S31" s="2">
        <v>22753</v>
      </c>
      <c r="T31" s="2">
        <v>2871</v>
      </c>
      <c r="U31" s="2">
        <v>10797</v>
      </c>
      <c r="V31" s="2">
        <v>13729</v>
      </c>
      <c r="W31" s="2">
        <v>47112</v>
      </c>
      <c r="X31" s="2">
        <v>8396</v>
      </c>
      <c r="Y31" s="2">
        <v>11201</v>
      </c>
      <c r="Z31" s="2">
        <v>0</v>
      </c>
      <c r="AA31" s="1">
        <f t="shared" ref="AA31" si="16">Q31+S31+U31+W31+Y31</f>
        <v>145770</v>
      </c>
      <c r="AB31" s="12">
        <f t="shared" ref="AB31" si="17">R31+T31+V31+X31+Z31</f>
        <v>154698</v>
      </c>
      <c r="AC31" s="13">
        <f>AA31+AB31</f>
        <v>300468</v>
      </c>
      <c r="AE31" s="4" t="s">
        <v>16</v>
      </c>
      <c r="AF31" s="2">
        <f t="shared" ref="AF31:AO31" si="18">IFERROR(B31/Q31, "N.A.")</f>
        <v>3679.9756061364938</v>
      </c>
      <c r="AG31" s="2">
        <f t="shared" si="18"/>
        <v>5704.0929206951305</v>
      </c>
      <c r="AH31" s="2">
        <f t="shared" si="18"/>
        <v>5391.7894783105539</v>
      </c>
      <c r="AI31" s="2">
        <f t="shared" si="18"/>
        <v>6915.0278648554513</v>
      </c>
      <c r="AJ31" s="2">
        <f t="shared" si="18"/>
        <v>8042.5477447439116</v>
      </c>
      <c r="AK31" s="2">
        <f t="shared" si="18"/>
        <v>15859.090683953675</v>
      </c>
      <c r="AL31" s="2">
        <f t="shared" si="18"/>
        <v>3102.0484165393095</v>
      </c>
      <c r="AM31" s="2">
        <f t="shared" si="18"/>
        <v>6616.8095521676978</v>
      </c>
      <c r="AN31" s="2">
        <f t="shared" si="18"/>
        <v>0</v>
      </c>
      <c r="AO31" s="2" t="str">
        <f t="shared" si="18"/>
        <v>N.A.</v>
      </c>
      <c r="AP31" s="16">
        <f t="shared" ref="AP31" si="19">IFERROR(L31/AA31, "N.A.")</f>
        <v>3800.7472319407284</v>
      </c>
      <c r="AQ31" s="17">
        <f t="shared" ref="AQ31" si="20">IFERROR(M31/AB31, "N.A.")</f>
        <v>6677.3293384529843</v>
      </c>
      <c r="AR31" s="13">
        <f t="shared" ref="AR31" si="21">IFERROR(N31/AC31, "N.A.")</f>
        <v>5281.7751574210888</v>
      </c>
    </row>
    <row r="32" spans="1:44" ht="15" customHeight="1" thickBot="1" x14ac:dyDescent="0.3">
      <c r="A32" s="5" t="s">
        <v>0</v>
      </c>
      <c r="B32" s="29">
        <f>B31+C31</f>
        <v>938208704.99999976</v>
      </c>
      <c r="C32" s="31"/>
      <c r="D32" s="29">
        <f>D31+E31</f>
        <v>142532431.00000003</v>
      </c>
      <c r="E32" s="31"/>
      <c r="F32" s="29">
        <f>F31+G31</f>
        <v>304564844</v>
      </c>
      <c r="G32" s="31"/>
      <c r="H32" s="29">
        <f>H31+I31</f>
        <v>201698437.99999994</v>
      </c>
      <c r="I32" s="31"/>
      <c r="J32" s="29">
        <f>J31+K31</f>
        <v>0</v>
      </c>
      <c r="K32" s="31"/>
      <c r="L32" s="29">
        <f>L31+M31</f>
        <v>1587004417.9999998</v>
      </c>
      <c r="M32" s="30"/>
      <c r="N32" s="20">
        <f>B32+D32+F32+H32+J32</f>
        <v>1587004417.9999998</v>
      </c>
      <c r="P32" s="5" t="s">
        <v>0</v>
      </c>
      <c r="Q32" s="29">
        <f>Q31+R31</f>
        <v>183609</v>
      </c>
      <c r="R32" s="31"/>
      <c r="S32" s="29">
        <f>S31+T31</f>
        <v>25624</v>
      </c>
      <c r="T32" s="31"/>
      <c r="U32" s="29">
        <f>U31+V31</f>
        <v>24526</v>
      </c>
      <c r="V32" s="31"/>
      <c r="W32" s="29">
        <f>W31+X31</f>
        <v>55508</v>
      </c>
      <c r="X32" s="31"/>
      <c r="Y32" s="29">
        <f>Y31+Z31</f>
        <v>11201</v>
      </c>
      <c r="Z32" s="31"/>
      <c r="AA32" s="29">
        <f>AA31+AB31</f>
        <v>300468</v>
      </c>
      <c r="AB32" s="31"/>
      <c r="AC32" s="21">
        <f>Q32+S32+U32+W32+Y32</f>
        <v>300468</v>
      </c>
      <c r="AE32" s="5" t="s">
        <v>0</v>
      </c>
      <c r="AF32" s="32">
        <f>IFERROR(B32/Q32,"N.A.")</f>
        <v>5109.8187180366958</v>
      </c>
      <c r="AG32" s="33"/>
      <c r="AH32" s="32">
        <f>IFERROR(D32/S32,"N.A.")</f>
        <v>5562.4582812987837</v>
      </c>
      <c r="AI32" s="33"/>
      <c r="AJ32" s="32">
        <f>IFERROR(F32/U32,"N.A.")</f>
        <v>12418.039794503791</v>
      </c>
      <c r="AK32" s="33"/>
      <c r="AL32" s="32">
        <f>IFERROR(H32/W32,"N.A.")</f>
        <v>3633.6823160625486</v>
      </c>
      <c r="AM32" s="33"/>
      <c r="AN32" s="32">
        <f>IFERROR(J32/Y32,"N.A.")</f>
        <v>0</v>
      </c>
      <c r="AO32" s="33"/>
      <c r="AP32" s="32">
        <f>IFERROR(L32/AA32,"N.A.")</f>
        <v>5281.7751574210888</v>
      </c>
      <c r="AQ32" s="33"/>
      <c r="AR32" s="18">
        <f>IFERROR(N32/AC32, "N.A.")</f>
        <v>5281.7751574210888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34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4" t="s">
        <v>0</v>
      </c>
      <c r="P35" s="34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4" t="s">
        <v>0</v>
      </c>
      <c r="AE35" s="34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4" t="s">
        <v>0</v>
      </c>
    </row>
    <row r="36" spans="1:44" ht="15" customHeight="1" x14ac:dyDescent="0.25">
      <c r="A36" s="35"/>
      <c r="B36" s="39" t="s">
        <v>3</v>
      </c>
      <c r="C36" s="40"/>
      <c r="D36" s="40"/>
      <c r="E36" s="41"/>
      <c r="F36" s="42" t="s">
        <v>4</v>
      </c>
      <c r="G36" s="43"/>
      <c r="H36" s="42" t="s">
        <v>5</v>
      </c>
      <c r="I36" s="43"/>
      <c r="J36" s="42" t="s">
        <v>6</v>
      </c>
      <c r="K36" s="43"/>
      <c r="L36" s="42" t="s">
        <v>7</v>
      </c>
      <c r="M36" s="50"/>
      <c r="N36" s="35"/>
      <c r="P36" s="35"/>
      <c r="Q36" s="39" t="s">
        <v>3</v>
      </c>
      <c r="R36" s="40"/>
      <c r="S36" s="40"/>
      <c r="T36" s="41"/>
      <c r="U36" s="42" t="s">
        <v>4</v>
      </c>
      <c r="V36" s="43"/>
      <c r="W36" s="42" t="s">
        <v>5</v>
      </c>
      <c r="X36" s="43"/>
      <c r="Y36" s="42" t="s">
        <v>6</v>
      </c>
      <c r="Z36" s="43"/>
      <c r="AA36" s="42" t="s">
        <v>7</v>
      </c>
      <c r="AB36" s="50"/>
      <c r="AC36" s="35"/>
      <c r="AE36" s="35"/>
      <c r="AF36" s="39" t="s">
        <v>3</v>
      </c>
      <c r="AG36" s="40"/>
      <c r="AH36" s="40"/>
      <c r="AI36" s="41"/>
      <c r="AJ36" s="42" t="s">
        <v>4</v>
      </c>
      <c r="AK36" s="43"/>
      <c r="AL36" s="42" t="s">
        <v>5</v>
      </c>
      <c r="AM36" s="43"/>
      <c r="AN36" s="42" t="s">
        <v>6</v>
      </c>
      <c r="AO36" s="43"/>
      <c r="AP36" s="42" t="s">
        <v>7</v>
      </c>
      <c r="AQ36" s="50"/>
      <c r="AR36" s="35"/>
    </row>
    <row r="37" spans="1:44" ht="15" customHeight="1" thickBot="1" x14ac:dyDescent="0.3">
      <c r="A37" s="35"/>
      <c r="B37" s="46" t="s">
        <v>8</v>
      </c>
      <c r="C37" s="47"/>
      <c r="D37" s="48" t="s">
        <v>9</v>
      </c>
      <c r="E37" s="49"/>
      <c r="F37" s="44"/>
      <c r="G37" s="45"/>
      <c r="H37" s="44"/>
      <c r="I37" s="45"/>
      <c r="J37" s="44"/>
      <c r="K37" s="45"/>
      <c r="L37" s="44"/>
      <c r="M37" s="51"/>
      <c r="N37" s="35"/>
      <c r="P37" s="35"/>
      <c r="Q37" s="46" t="s">
        <v>8</v>
      </c>
      <c r="R37" s="47"/>
      <c r="S37" s="48" t="s">
        <v>9</v>
      </c>
      <c r="T37" s="49"/>
      <c r="U37" s="44"/>
      <c r="V37" s="45"/>
      <c r="W37" s="44"/>
      <c r="X37" s="45"/>
      <c r="Y37" s="44"/>
      <c r="Z37" s="45"/>
      <c r="AA37" s="44"/>
      <c r="AB37" s="51"/>
      <c r="AC37" s="35"/>
      <c r="AE37" s="35"/>
      <c r="AF37" s="46" t="s">
        <v>8</v>
      </c>
      <c r="AG37" s="47"/>
      <c r="AH37" s="48" t="s">
        <v>9</v>
      </c>
      <c r="AI37" s="49"/>
      <c r="AJ37" s="44"/>
      <c r="AK37" s="45"/>
      <c r="AL37" s="44"/>
      <c r="AM37" s="45"/>
      <c r="AN37" s="44"/>
      <c r="AO37" s="45"/>
      <c r="AP37" s="44"/>
      <c r="AQ37" s="51"/>
      <c r="AR37" s="35"/>
    </row>
    <row r="38" spans="1:44" ht="15" customHeight="1" thickBot="1" x14ac:dyDescent="0.3">
      <c r="A38" s="36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6"/>
      <c r="P38" s="36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6"/>
      <c r="AE38" s="36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6"/>
    </row>
    <row r="39" spans="1:44" ht="15" customHeight="1" thickBot="1" x14ac:dyDescent="0.3">
      <c r="A39" s="3" t="s">
        <v>12</v>
      </c>
      <c r="B39" s="2">
        <v>12903911.999999998</v>
      </c>
      <c r="C39" s="2"/>
      <c r="D39" s="2">
        <v>2775699.9999999991</v>
      </c>
      <c r="E39" s="2"/>
      <c r="F39" s="2">
        <v>9533150</v>
      </c>
      <c r="G39" s="2"/>
      <c r="H39" s="2">
        <v>56929415.000000075</v>
      </c>
      <c r="I39" s="2"/>
      <c r="J39" s="2">
        <v>0</v>
      </c>
      <c r="K39" s="2"/>
      <c r="L39" s="1">
        <f t="shared" ref="L39:M42" si="22">B39+D39+F39+H39+J39</f>
        <v>82142177.000000075</v>
      </c>
      <c r="M39" s="12">
        <f t="shared" si="22"/>
        <v>0</v>
      </c>
      <c r="N39" s="13">
        <f>L39+M39</f>
        <v>82142177.000000075</v>
      </c>
      <c r="P39" s="3" t="s">
        <v>12</v>
      </c>
      <c r="Q39" s="2">
        <v>5792</v>
      </c>
      <c r="R39" s="2">
        <v>0</v>
      </c>
      <c r="S39" s="2">
        <v>1626</v>
      </c>
      <c r="T39" s="2">
        <v>0</v>
      </c>
      <c r="U39" s="2">
        <v>1723</v>
      </c>
      <c r="V39" s="2">
        <v>0</v>
      </c>
      <c r="W39" s="2">
        <v>28419</v>
      </c>
      <c r="X39" s="2">
        <v>0</v>
      </c>
      <c r="Y39" s="2">
        <v>6376</v>
      </c>
      <c r="Z39" s="2">
        <v>0</v>
      </c>
      <c r="AA39" s="1">
        <f t="shared" ref="AA39:AB42" si="23">Q39+S39+U39+W39+Y39</f>
        <v>43936</v>
      </c>
      <c r="AB39" s="12">
        <f t="shared" si="23"/>
        <v>0</v>
      </c>
      <c r="AC39" s="13">
        <f>AA39+AB39</f>
        <v>43936</v>
      </c>
      <c r="AE39" s="3" t="s">
        <v>12</v>
      </c>
      <c r="AF39" s="2">
        <f t="shared" ref="AF39:AR42" si="24">IFERROR(B39/Q39, "N.A.")</f>
        <v>2227.8853591160218</v>
      </c>
      <c r="AG39" s="2" t="str">
        <f t="shared" si="24"/>
        <v>N.A.</v>
      </c>
      <c r="AH39" s="2">
        <f t="shared" si="24"/>
        <v>1707.0725707257068</v>
      </c>
      <c r="AI39" s="2" t="str">
        <f t="shared" si="24"/>
        <v>N.A.</v>
      </c>
      <c r="AJ39" s="2">
        <f t="shared" si="24"/>
        <v>5532.8786999419617</v>
      </c>
      <c r="AK39" s="2" t="str">
        <f t="shared" si="24"/>
        <v>N.A.</v>
      </c>
      <c r="AL39" s="2">
        <f t="shared" si="24"/>
        <v>2003.2166860199188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6">
        <f t="shared" si="24"/>
        <v>1869.5870584486543</v>
      </c>
      <c r="AQ39" s="17" t="str">
        <f t="shared" si="24"/>
        <v>N.A.</v>
      </c>
      <c r="AR39" s="13">
        <f t="shared" si="24"/>
        <v>1869.5870584486543</v>
      </c>
    </row>
    <row r="40" spans="1:44" ht="15" customHeight="1" thickBot="1" x14ac:dyDescent="0.3">
      <c r="A40" s="3" t="s">
        <v>13</v>
      </c>
      <c r="B40" s="2">
        <v>29909752</v>
      </c>
      <c r="C40" s="2">
        <v>2657080</v>
      </c>
      <c r="D40" s="2">
        <v>275543.99999999994</v>
      </c>
      <c r="E40" s="2"/>
      <c r="F40" s="2"/>
      <c r="G40" s="2"/>
      <c r="H40" s="2"/>
      <c r="I40" s="2"/>
      <c r="J40" s="2"/>
      <c r="K40" s="2"/>
      <c r="L40" s="1">
        <f t="shared" si="22"/>
        <v>30185296</v>
      </c>
      <c r="M40" s="12">
        <f t="shared" si="22"/>
        <v>2657080</v>
      </c>
      <c r="N40" s="13">
        <f>L40+M40</f>
        <v>32842376</v>
      </c>
      <c r="P40" s="3" t="s">
        <v>13</v>
      </c>
      <c r="Q40" s="2">
        <v>15573</v>
      </c>
      <c r="R40" s="2">
        <v>822</v>
      </c>
      <c r="S40" s="2">
        <v>662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16235</v>
      </c>
      <c r="AB40" s="12">
        <f t="shared" si="23"/>
        <v>822</v>
      </c>
      <c r="AC40" s="13">
        <f>AA40+AB40</f>
        <v>17057</v>
      </c>
      <c r="AE40" s="3" t="s">
        <v>13</v>
      </c>
      <c r="AF40" s="2">
        <f t="shared" si="24"/>
        <v>1920.6159378411353</v>
      </c>
      <c r="AG40" s="2">
        <f t="shared" si="24"/>
        <v>3232.4574209245743</v>
      </c>
      <c r="AH40" s="2">
        <f t="shared" si="24"/>
        <v>416.22960725075518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>
        <f t="shared" si="24"/>
        <v>1859.2729288574069</v>
      </c>
      <c r="AQ40" s="17">
        <f t="shared" si="24"/>
        <v>3232.4574209245743</v>
      </c>
      <c r="AR40" s="13">
        <f t="shared" si="24"/>
        <v>1925.4485548455179</v>
      </c>
    </row>
    <row r="41" spans="1:44" ht="15" customHeight="1" thickBot="1" x14ac:dyDescent="0.3">
      <c r="A41" s="3" t="s">
        <v>14</v>
      </c>
      <c r="B41" s="2">
        <v>83009547</v>
      </c>
      <c r="C41" s="2">
        <v>348532531.00000018</v>
      </c>
      <c r="D41" s="2">
        <v>18790436</v>
      </c>
      <c r="E41" s="2">
        <v>13205383.999999998</v>
      </c>
      <c r="F41" s="2"/>
      <c r="G41" s="2">
        <v>57471620.000000007</v>
      </c>
      <c r="H41" s="2"/>
      <c r="I41" s="2">
        <v>25046602</v>
      </c>
      <c r="J41" s="2">
        <v>0</v>
      </c>
      <c r="K41" s="2"/>
      <c r="L41" s="1">
        <f t="shared" si="22"/>
        <v>101799983</v>
      </c>
      <c r="M41" s="12">
        <f t="shared" si="22"/>
        <v>444256137.00000018</v>
      </c>
      <c r="N41" s="13">
        <f>L41+M41</f>
        <v>546056120.00000024</v>
      </c>
      <c r="P41" s="3" t="s">
        <v>14</v>
      </c>
      <c r="Q41" s="2">
        <v>20833</v>
      </c>
      <c r="R41" s="2">
        <v>64891</v>
      </c>
      <c r="S41" s="2">
        <v>3840</v>
      </c>
      <c r="T41" s="2">
        <v>1134</v>
      </c>
      <c r="U41" s="2">
        <v>0</v>
      </c>
      <c r="V41" s="2">
        <v>3958</v>
      </c>
      <c r="W41" s="2">
        <v>0</v>
      </c>
      <c r="X41" s="2">
        <v>5563</v>
      </c>
      <c r="Y41" s="2">
        <v>6204</v>
      </c>
      <c r="Z41" s="2">
        <v>0</v>
      </c>
      <c r="AA41" s="1">
        <f t="shared" si="23"/>
        <v>30877</v>
      </c>
      <c r="AB41" s="12">
        <f t="shared" si="23"/>
        <v>75546</v>
      </c>
      <c r="AC41" s="13">
        <f>AA41+AB41</f>
        <v>106423</v>
      </c>
      <c r="AE41" s="3" t="s">
        <v>14</v>
      </c>
      <c r="AF41" s="2">
        <f t="shared" si="24"/>
        <v>3984.5220083521335</v>
      </c>
      <c r="AG41" s="2">
        <f t="shared" si="24"/>
        <v>5371.0457690588864</v>
      </c>
      <c r="AH41" s="2">
        <f t="shared" si="24"/>
        <v>4893.3427083333336</v>
      </c>
      <c r="AI41" s="2">
        <f t="shared" si="24"/>
        <v>11644.9594356261</v>
      </c>
      <c r="AJ41" s="2" t="str">
        <f t="shared" si="24"/>
        <v>N.A.</v>
      </c>
      <c r="AK41" s="2">
        <f t="shared" si="24"/>
        <v>14520.368873168269</v>
      </c>
      <c r="AL41" s="2" t="str">
        <f t="shared" si="24"/>
        <v>N.A.</v>
      </c>
      <c r="AM41" s="2">
        <f t="shared" si="24"/>
        <v>4502.355204026604</v>
      </c>
      <c r="AN41" s="2">
        <f t="shared" si="24"/>
        <v>0</v>
      </c>
      <c r="AO41" s="2" t="str">
        <f t="shared" si="24"/>
        <v>N.A.</v>
      </c>
      <c r="AP41" s="16">
        <f t="shared" si="24"/>
        <v>3296.9518735628462</v>
      </c>
      <c r="AQ41" s="17">
        <f t="shared" si="24"/>
        <v>5880.6043602573291</v>
      </c>
      <c r="AR41" s="13">
        <f t="shared" si="24"/>
        <v>5130.9972468357428</v>
      </c>
    </row>
    <row r="42" spans="1:44" ht="15" customHeight="1" thickBot="1" x14ac:dyDescent="0.3">
      <c r="A42" s="3" t="s">
        <v>15</v>
      </c>
      <c r="B42" s="2"/>
      <c r="C42" s="2">
        <v>223068</v>
      </c>
      <c r="D42" s="2">
        <v>99330</v>
      </c>
      <c r="E42" s="2"/>
      <c r="F42" s="2"/>
      <c r="G42" s="2">
        <v>648508</v>
      </c>
      <c r="H42" s="2">
        <v>1005312.0000000001</v>
      </c>
      <c r="I42" s="2"/>
      <c r="J42" s="2">
        <v>0</v>
      </c>
      <c r="K42" s="2"/>
      <c r="L42" s="1">
        <f t="shared" si="22"/>
        <v>1104642</v>
      </c>
      <c r="M42" s="12">
        <f t="shared" si="22"/>
        <v>871576</v>
      </c>
      <c r="N42" s="13">
        <f>L42+M42</f>
        <v>1976218</v>
      </c>
      <c r="P42" s="3" t="s">
        <v>15</v>
      </c>
      <c r="Q42" s="2">
        <v>0</v>
      </c>
      <c r="R42" s="2">
        <v>174</v>
      </c>
      <c r="S42" s="2">
        <v>132</v>
      </c>
      <c r="T42" s="2">
        <v>0</v>
      </c>
      <c r="U42" s="2">
        <v>0</v>
      </c>
      <c r="V42" s="2">
        <v>92</v>
      </c>
      <c r="W42" s="2">
        <v>923</v>
      </c>
      <c r="X42" s="2">
        <v>0</v>
      </c>
      <c r="Y42" s="2">
        <v>997</v>
      </c>
      <c r="Z42" s="2">
        <v>0</v>
      </c>
      <c r="AA42" s="1">
        <f t="shared" si="23"/>
        <v>2052</v>
      </c>
      <c r="AB42" s="12">
        <f t="shared" si="23"/>
        <v>266</v>
      </c>
      <c r="AC42" s="13">
        <f>AA42+AB42</f>
        <v>2318</v>
      </c>
      <c r="AE42" s="3" t="s">
        <v>15</v>
      </c>
      <c r="AF42" s="2" t="str">
        <f t="shared" si="24"/>
        <v>N.A.</v>
      </c>
      <c r="AG42" s="2">
        <f t="shared" si="24"/>
        <v>1282</v>
      </c>
      <c r="AH42" s="2">
        <f t="shared" si="24"/>
        <v>752.5</v>
      </c>
      <c r="AI42" s="2" t="str">
        <f t="shared" si="24"/>
        <v>N.A.</v>
      </c>
      <c r="AJ42" s="2" t="str">
        <f t="shared" si="24"/>
        <v>N.A.</v>
      </c>
      <c r="AK42" s="2">
        <f t="shared" si="24"/>
        <v>7049</v>
      </c>
      <c r="AL42" s="2">
        <f t="shared" si="24"/>
        <v>1089.1787648970749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6">
        <f t="shared" si="24"/>
        <v>538.32456140350882</v>
      </c>
      <c r="AQ42" s="17">
        <f t="shared" si="24"/>
        <v>3276.6015037593984</v>
      </c>
      <c r="AR42" s="13">
        <f t="shared" si="24"/>
        <v>852.55306298533219</v>
      </c>
    </row>
    <row r="43" spans="1:44" ht="15" customHeight="1" thickBot="1" x14ac:dyDescent="0.3">
      <c r="A43" s="4" t="s">
        <v>16</v>
      </c>
      <c r="B43" s="2">
        <v>125823210.99999997</v>
      </c>
      <c r="C43" s="2">
        <v>351412678.99999994</v>
      </c>
      <c r="D43" s="2">
        <v>21941009.999999989</v>
      </c>
      <c r="E43" s="2">
        <v>13205383.999999998</v>
      </c>
      <c r="F43" s="2">
        <v>9533150</v>
      </c>
      <c r="G43" s="2">
        <v>58120128.000000007</v>
      </c>
      <c r="H43" s="2">
        <v>57934726.999999933</v>
      </c>
      <c r="I43" s="2">
        <v>25046602</v>
      </c>
      <c r="J43" s="2">
        <v>0</v>
      </c>
      <c r="K43" s="2"/>
      <c r="L43" s="1">
        <f t="shared" ref="L43" si="25">B43+D43+F43+H43+J43</f>
        <v>215232097.99999991</v>
      </c>
      <c r="M43" s="12">
        <f t="shared" ref="M43" si="26">C43+E43+G43+I43+K43</f>
        <v>447784792.99999994</v>
      </c>
      <c r="N43" s="19">
        <f>L43+M43</f>
        <v>663016890.99999988</v>
      </c>
      <c r="P43" s="4" t="s">
        <v>16</v>
      </c>
      <c r="Q43" s="2">
        <v>42198</v>
      </c>
      <c r="R43" s="2">
        <v>65887</v>
      </c>
      <c r="S43" s="2">
        <v>6260</v>
      </c>
      <c r="T43" s="2">
        <v>1134</v>
      </c>
      <c r="U43" s="2">
        <v>1723</v>
      </c>
      <c r="V43" s="2">
        <v>4050</v>
      </c>
      <c r="W43" s="2">
        <v>29342</v>
      </c>
      <c r="X43" s="2">
        <v>5563</v>
      </c>
      <c r="Y43" s="2">
        <v>13577</v>
      </c>
      <c r="Z43" s="2">
        <v>0</v>
      </c>
      <c r="AA43" s="1">
        <f t="shared" ref="AA43" si="27">Q43+S43+U43+W43+Y43</f>
        <v>93100</v>
      </c>
      <c r="AB43" s="12">
        <f t="shared" ref="AB43" si="28">R43+T43+V43+X43+Z43</f>
        <v>76634</v>
      </c>
      <c r="AC43" s="19">
        <f>AA43+AB43</f>
        <v>169734</v>
      </c>
      <c r="AE43" s="4" t="s">
        <v>16</v>
      </c>
      <c r="AF43" s="2">
        <f t="shared" ref="AF43:AO43" si="29">IFERROR(B43/Q43, "N.A.")</f>
        <v>2981.7339921323278</v>
      </c>
      <c r="AG43" s="2">
        <f t="shared" si="29"/>
        <v>5333.566242202558</v>
      </c>
      <c r="AH43" s="2">
        <f t="shared" si="29"/>
        <v>3504.9536741214038</v>
      </c>
      <c r="AI43" s="2">
        <f t="shared" si="29"/>
        <v>11644.9594356261</v>
      </c>
      <c r="AJ43" s="2">
        <f t="shared" si="29"/>
        <v>5532.8786999419617</v>
      </c>
      <c r="AK43" s="2">
        <f t="shared" si="29"/>
        <v>14350.648888888891</v>
      </c>
      <c r="AL43" s="2">
        <f t="shared" si="29"/>
        <v>1974.4641469565788</v>
      </c>
      <c r="AM43" s="2">
        <f t="shared" si="29"/>
        <v>4502.355204026604</v>
      </c>
      <c r="AN43" s="2">
        <f t="shared" si="29"/>
        <v>0</v>
      </c>
      <c r="AO43" s="2" t="str">
        <f t="shared" si="29"/>
        <v>N.A.</v>
      </c>
      <c r="AP43" s="16">
        <f t="shared" ref="AP43" si="30">IFERROR(L43/AA43, "N.A.")</f>
        <v>2311.8377873254553</v>
      </c>
      <c r="AQ43" s="17">
        <f t="shared" ref="AQ43" si="31">IFERROR(M43/AB43, "N.A.")</f>
        <v>5843.1609076911027</v>
      </c>
      <c r="AR43" s="13">
        <f t="shared" ref="AR43" si="32">IFERROR(N43/AC43, "N.A.")</f>
        <v>3906.2114308270579</v>
      </c>
    </row>
    <row r="44" spans="1:44" ht="15" customHeight="1" thickBot="1" x14ac:dyDescent="0.3">
      <c r="A44" s="5" t="s">
        <v>0</v>
      </c>
      <c r="B44" s="29">
        <f>B43+C43</f>
        <v>477235889.99999988</v>
      </c>
      <c r="C44" s="31"/>
      <c r="D44" s="29">
        <f>D43+E43</f>
        <v>35146393.999999985</v>
      </c>
      <c r="E44" s="31"/>
      <c r="F44" s="29">
        <f>F43+G43</f>
        <v>67653278</v>
      </c>
      <c r="G44" s="31"/>
      <c r="H44" s="29">
        <f>H43+I43</f>
        <v>82981328.99999994</v>
      </c>
      <c r="I44" s="31"/>
      <c r="J44" s="29">
        <f>J43+K43</f>
        <v>0</v>
      </c>
      <c r="K44" s="31"/>
      <c r="L44" s="29">
        <f>L43+M43</f>
        <v>663016890.99999988</v>
      </c>
      <c r="M44" s="30"/>
      <c r="N44" s="20">
        <f>B44+D44+F44+H44+J44</f>
        <v>663016890.99999976</v>
      </c>
      <c r="P44" s="5" t="s">
        <v>0</v>
      </c>
      <c r="Q44" s="29">
        <f>Q43+R43</f>
        <v>108085</v>
      </c>
      <c r="R44" s="31"/>
      <c r="S44" s="29">
        <f>S43+T43</f>
        <v>7394</v>
      </c>
      <c r="T44" s="31"/>
      <c r="U44" s="29">
        <f>U43+V43</f>
        <v>5773</v>
      </c>
      <c r="V44" s="31"/>
      <c r="W44" s="29">
        <f>W43+X43</f>
        <v>34905</v>
      </c>
      <c r="X44" s="31"/>
      <c r="Y44" s="29">
        <f>Y43+Z43</f>
        <v>13577</v>
      </c>
      <c r="Z44" s="31"/>
      <c r="AA44" s="29">
        <f>AA43+AB43</f>
        <v>169734</v>
      </c>
      <c r="AB44" s="30"/>
      <c r="AC44" s="20">
        <f>Q44+S44+U44+W44+Y44</f>
        <v>169734</v>
      </c>
      <c r="AE44" s="5" t="s">
        <v>0</v>
      </c>
      <c r="AF44" s="32">
        <f>IFERROR(B44/Q44,"N.A.")</f>
        <v>4415.3757690706379</v>
      </c>
      <c r="AG44" s="33"/>
      <c r="AH44" s="32">
        <f>IFERROR(D44/S44,"N.A.")</f>
        <v>4753.3667838788188</v>
      </c>
      <c r="AI44" s="33"/>
      <c r="AJ44" s="32">
        <f>IFERROR(F44/U44,"N.A.")</f>
        <v>11718.911830937121</v>
      </c>
      <c r="AK44" s="33"/>
      <c r="AL44" s="32">
        <f>IFERROR(H44/W44,"N.A.")</f>
        <v>2377.3479157713778</v>
      </c>
      <c r="AM44" s="33"/>
      <c r="AN44" s="32">
        <f>IFERROR(J44/Y44,"N.A.")</f>
        <v>0</v>
      </c>
      <c r="AO44" s="33"/>
      <c r="AP44" s="32">
        <f>IFERROR(L44/AA44,"N.A.")</f>
        <v>3906.2114308270579</v>
      </c>
      <c r="AQ44" s="33"/>
      <c r="AR44" s="18">
        <f>IFERROR(N44/AC44, "N.A.")</f>
        <v>3906.2114308270575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15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6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7" t="s">
        <v>40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8">
        <v>46003</v>
      </c>
    </row>
    <row r="9" spans="1:44" ht="15" customHeight="1" x14ac:dyDescent="0.25">
      <c r="A9" s="7"/>
    </row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34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4" t="s">
        <v>0</v>
      </c>
      <c r="P11" s="34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4" t="s">
        <v>0</v>
      </c>
      <c r="AE11" s="34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4" t="s">
        <v>0</v>
      </c>
    </row>
    <row r="12" spans="1:44" ht="15" customHeight="1" x14ac:dyDescent="0.25">
      <c r="A12" s="35"/>
      <c r="B12" s="39" t="s">
        <v>3</v>
      </c>
      <c r="C12" s="40"/>
      <c r="D12" s="40"/>
      <c r="E12" s="41"/>
      <c r="F12" s="42" t="s">
        <v>4</v>
      </c>
      <c r="G12" s="43"/>
      <c r="H12" s="42" t="s">
        <v>5</v>
      </c>
      <c r="I12" s="43"/>
      <c r="J12" s="42" t="s">
        <v>6</v>
      </c>
      <c r="K12" s="43"/>
      <c r="L12" s="42" t="s">
        <v>7</v>
      </c>
      <c r="M12" s="50"/>
      <c r="N12" s="35"/>
      <c r="P12" s="35"/>
      <c r="Q12" s="39" t="s">
        <v>3</v>
      </c>
      <c r="R12" s="40"/>
      <c r="S12" s="40"/>
      <c r="T12" s="41"/>
      <c r="U12" s="42" t="s">
        <v>4</v>
      </c>
      <c r="V12" s="43"/>
      <c r="W12" s="42" t="s">
        <v>5</v>
      </c>
      <c r="X12" s="43"/>
      <c r="Y12" s="42" t="s">
        <v>6</v>
      </c>
      <c r="Z12" s="43"/>
      <c r="AA12" s="42" t="s">
        <v>7</v>
      </c>
      <c r="AB12" s="50"/>
      <c r="AC12" s="35"/>
      <c r="AE12" s="35"/>
      <c r="AF12" s="39" t="s">
        <v>3</v>
      </c>
      <c r="AG12" s="40"/>
      <c r="AH12" s="40"/>
      <c r="AI12" s="41"/>
      <c r="AJ12" s="42" t="s">
        <v>4</v>
      </c>
      <c r="AK12" s="43"/>
      <c r="AL12" s="42" t="s">
        <v>5</v>
      </c>
      <c r="AM12" s="43"/>
      <c r="AN12" s="42" t="s">
        <v>6</v>
      </c>
      <c r="AO12" s="43"/>
      <c r="AP12" s="42" t="s">
        <v>7</v>
      </c>
      <c r="AQ12" s="50"/>
      <c r="AR12" s="35"/>
    </row>
    <row r="13" spans="1:44" ht="15" customHeight="1" thickBot="1" x14ac:dyDescent="0.3">
      <c r="A13" s="35"/>
      <c r="B13" s="46" t="s">
        <v>8</v>
      </c>
      <c r="C13" s="47"/>
      <c r="D13" s="48" t="s">
        <v>9</v>
      </c>
      <c r="E13" s="49"/>
      <c r="F13" s="44"/>
      <c r="G13" s="45"/>
      <c r="H13" s="44"/>
      <c r="I13" s="45"/>
      <c r="J13" s="44"/>
      <c r="K13" s="45"/>
      <c r="L13" s="44"/>
      <c r="M13" s="51"/>
      <c r="N13" s="35"/>
      <c r="P13" s="35"/>
      <c r="Q13" s="46" t="s">
        <v>8</v>
      </c>
      <c r="R13" s="47"/>
      <c r="S13" s="48" t="s">
        <v>9</v>
      </c>
      <c r="T13" s="49"/>
      <c r="U13" s="44"/>
      <c r="V13" s="45"/>
      <c r="W13" s="44"/>
      <c r="X13" s="45"/>
      <c r="Y13" s="44"/>
      <c r="Z13" s="45"/>
      <c r="AA13" s="44"/>
      <c r="AB13" s="51"/>
      <c r="AC13" s="35"/>
      <c r="AE13" s="35"/>
      <c r="AF13" s="46" t="s">
        <v>8</v>
      </c>
      <c r="AG13" s="47"/>
      <c r="AH13" s="48" t="s">
        <v>9</v>
      </c>
      <c r="AI13" s="49"/>
      <c r="AJ13" s="44"/>
      <c r="AK13" s="45"/>
      <c r="AL13" s="44"/>
      <c r="AM13" s="45"/>
      <c r="AN13" s="44"/>
      <c r="AO13" s="45"/>
      <c r="AP13" s="44"/>
      <c r="AQ13" s="51"/>
      <c r="AR13" s="35"/>
    </row>
    <row r="14" spans="1:44" ht="15" customHeight="1" thickBot="1" x14ac:dyDescent="0.3">
      <c r="A14" s="36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6"/>
      <c r="P14" s="36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6"/>
      <c r="AE14" s="36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6"/>
    </row>
    <row r="15" spans="1:44" ht="15" customHeight="1" thickBot="1" x14ac:dyDescent="0.3">
      <c r="A15" s="3" t="s">
        <v>12</v>
      </c>
      <c r="B15" s="2">
        <v>1410464</v>
      </c>
      <c r="C15" s="2"/>
      <c r="D15" s="2">
        <v>1054638</v>
      </c>
      <c r="E15" s="2"/>
      <c r="F15" s="2">
        <v>879952.00000000012</v>
      </c>
      <c r="G15" s="2"/>
      <c r="H15" s="2">
        <v>3220221.9999999995</v>
      </c>
      <c r="I15" s="2"/>
      <c r="J15" s="2">
        <v>0</v>
      </c>
      <c r="K15" s="2"/>
      <c r="L15" s="1">
        <f t="shared" ref="L15:M18" si="0">B15+D15+F15+H15+J15</f>
        <v>6565276</v>
      </c>
      <c r="M15" s="12">
        <f t="shared" si="0"/>
        <v>0</v>
      </c>
      <c r="N15" s="13">
        <f>L15+M15</f>
        <v>6565276</v>
      </c>
      <c r="P15" s="3" t="s">
        <v>12</v>
      </c>
      <c r="Q15" s="2">
        <v>514</v>
      </c>
      <c r="R15" s="2">
        <v>0</v>
      </c>
      <c r="S15" s="2">
        <v>274</v>
      </c>
      <c r="T15" s="2">
        <v>0</v>
      </c>
      <c r="U15" s="2">
        <v>205</v>
      </c>
      <c r="V15" s="2">
        <v>0</v>
      </c>
      <c r="W15" s="2">
        <v>2738</v>
      </c>
      <c r="X15" s="2">
        <v>0</v>
      </c>
      <c r="Y15" s="2">
        <v>758</v>
      </c>
      <c r="Z15" s="2">
        <v>0</v>
      </c>
      <c r="AA15" s="1">
        <f t="shared" ref="AA15:AB18" si="1">Q15+S15+U15+W15+Y15</f>
        <v>4489</v>
      </c>
      <c r="AB15" s="12">
        <f t="shared" si="1"/>
        <v>0</v>
      </c>
      <c r="AC15" s="13">
        <f>AA15+AB15</f>
        <v>4489</v>
      </c>
      <c r="AE15" s="3" t="s">
        <v>12</v>
      </c>
      <c r="AF15" s="2">
        <f t="shared" ref="AF15:AR18" si="2">IFERROR(B15/Q15, "N.A.")</f>
        <v>2744.0933852140079</v>
      </c>
      <c r="AG15" s="2" t="str">
        <f t="shared" si="2"/>
        <v>N.A.</v>
      </c>
      <c r="AH15" s="2">
        <f t="shared" si="2"/>
        <v>3849.0437956204378</v>
      </c>
      <c r="AI15" s="2" t="str">
        <f t="shared" si="2"/>
        <v>N.A.</v>
      </c>
      <c r="AJ15" s="2">
        <f t="shared" si="2"/>
        <v>4292.4487804878054</v>
      </c>
      <c r="AK15" s="2" t="str">
        <f t="shared" si="2"/>
        <v>N.A.</v>
      </c>
      <c r="AL15" s="2">
        <f t="shared" si="2"/>
        <v>1176.1219868517164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1462.525284027623</v>
      </c>
      <c r="AQ15" s="17" t="str">
        <f t="shared" si="2"/>
        <v>N.A.</v>
      </c>
      <c r="AR15" s="13">
        <f t="shared" si="2"/>
        <v>1462.525284027623</v>
      </c>
    </row>
    <row r="16" spans="1:44" ht="15" customHeight="1" thickBot="1" x14ac:dyDescent="0.3">
      <c r="A16" s="3" t="s">
        <v>13</v>
      </c>
      <c r="B16" s="2">
        <v>213340</v>
      </c>
      <c r="C16" s="2"/>
      <c r="D16" s="2">
        <v>23220</v>
      </c>
      <c r="E16" s="2"/>
      <c r="F16" s="2"/>
      <c r="G16" s="2"/>
      <c r="H16" s="2"/>
      <c r="I16" s="2"/>
      <c r="J16" s="2"/>
      <c r="K16" s="2"/>
      <c r="L16" s="1">
        <f t="shared" si="0"/>
        <v>236560</v>
      </c>
      <c r="M16" s="12">
        <f t="shared" si="0"/>
        <v>0</v>
      </c>
      <c r="N16" s="13">
        <f>L16+M16</f>
        <v>236560</v>
      </c>
      <c r="P16" s="3" t="s">
        <v>13</v>
      </c>
      <c r="Q16" s="2">
        <v>292</v>
      </c>
      <c r="R16" s="2">
        <v>0</v>
      </c>
      <c r="S16" s="2">
        <v>90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382</v>
      </c>
      <c r="AB16" s="12">
        <f t="shared" si="1"/>
        <v>0</v>
      </c>
      <c r="AC16" s="13">
        <f>AA16+AB16</f>
        <v>382</v>
      </c>
      <c r="AE16" s="3" t="s">
        <v>13</v>
      </c>
      <c r="AF16" s="2">
        <f t="shared" si="2"/>
        <v>730.61643835616439</v>
      </c>
      <c r="AG16" s="2" t="str">
        <f t="shared" si="2"/>
        <v>N.A.</v>
      </c>
      <c r="AH16" s="2">
        <f t="shared" si="2"/>
        <v>258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619.26701570680632</v>
      </c>
      <c r="AQ16" s="17" t="str">
        <f t="shared" si="2"/>
        <v>N.A.</v>
      </c>
      <c r="AR16" s="13">
        <f t="shared" si="2"/>
        <v>619.26701570680632</v>
      </c>
    </row>
    <row r="17" spans="1:44" ht="15" customHeight="1" thickBot="1" x14ac:dyDescent="0.3">
      <c r="A17" s="3" t="s">
        <v>14</v>
      </c>
      <c r="B17" s="2">
        <v>1810003</v>
      </c>
      <c r="C17" s="2">
        <v>22590440.999999993</v>
      </c>
      <c r="D17" s="2">
        <v>89010</v>
      </c>
      <c r="E17" s="2">
        <v>616000</v>
      </c>
      <c r="F17" s="2"/>
      <c r="G17" s="2">
        <v>6447020</v>
      </c>
      <c r="H17" s="2"/>
      <c r="I17" s="2">
        <v>752285</v>
      </c>
      <c r="J17" s="2">
        <v>0</v>
      </c>
      <c r="K17" s="2"/>
      <c r="L17" s="1">
        <f t="shared" si="0"/>
        <v>1899013</v>
      </c>
      <c r="M17" s="12">
        <f t="shared" si="0"/>
        <v>30405745.999999993</v>
      </c>
      <c r="N17" s="13">
        <f>L17+M17</f>
        <v>32304758.999999993</v>
      </c>
      <c r="P17" s="3" t="s">
        <v>14</v>
      </c>
      <c r="Q17" s="2">
        <v>1161</v>
      </c>
      <c r="R17" s="2">
        <v>4485</v>
      </c>
      <c r="S17" s="2">
        <v>69</v>
      </c>
      <c r="T17" s="2">
        <v>154</v>
      </c>
      <c r="U17" s="2">
        <v>0</v>
      </c>
      <c r="V17" s="2">
        <v>499</v>
      </c>
      <c r="W17" s="2">
        <v>0</v>
      </c>
      <c r="X17" s="2">
        <v>223</v>
      </c>
      <c r="Y17" s="2">
        <v>515</v>
      </c>
      <c r="Z17" s="2">
        <v>0</v>
      </c>
      <c r="AA17" s="1">
        <f t="shared" si="1"/>
        <v>1745</v>
      </c>
      <c r="AB17" s="12">
        <f t="shared" si="1"/>
        <v>5361</v>
      </c>
      <c r="AC17" s="13">
        <f>AA17+AB17</f>
        <v>7106</v>
      </c>
      <c r="AE17" s="3" t="s">
        <v>14</v>
      </c>
      <c r="AF17" s="2">
        <f t="shared" si="2"/>
        <v>1559.0034453057708</v>
      </c>
      <c r="AG17" s="2">
        <f t="shared" si="2"/>
        <v>5036.8876254180586</v>
      </c>
      <c r="AH17" s="2">
        <f t="shared" si="2"/>
        <v>1290</v>
      </c>
      <c r="AI17" s="2">
        <f t="shared" si="2"/>
        <v>4000</v>
      </c>
      <c r="AJ17" s="2" t="str">
        <f t="shared" si="2"/>
        <v>N.A.</v>
      </c>
      <c r="AK17" s="2">
        <f t="shared" si="2"/>
        <v>12919.879759519037</v>
      </c>
      <c r="AL17" s="2" t="str">
        <f t="shared" si="2"/>
        <v>N.A.</v>
      </c>
      <c r="AM17" s="2">
        <f t="shared" si="2"/>
        <v>3373.4753363228701</v>
      </c>
      <c r="AN17" s="2">
        <f t="shared" si="2"/>
        <v>0</v>
      </c>
      <c r="AO17" s="2" t="str">
        <f t="shared" si="2"/>
        <v>N.A.</v>
      </c>
      <c r="AP17" s="16">
        <f t="shared" si="2"/>
        <v>1088.2595988538683</v>
      </c>
      <c r="AQ17" s="17">
        <f t="shared" si="2"/>
        <v>5671.6556612572267</v>
      </c>
      <c r="AR17" s="13">
        <f t="shared" si="2"/>
        <v>4546.1242611877278</v>
      </c>
    </row>
    <row r="18" spans="1:44" ht="15" customHeight="1" thickBot="1" x14ac:dyDescent="0.3">
      <c r="A18" s="3" t="s">
        <v>15</v>
      </c>
      <c r="B18" s="2">
        <v>134676</v>
      </c>
      <c r="C18" s="2">
        <v>170568</v>
      </c>
      <c r="D18" s="2"/>
      <c r="E18" s="2"/>
      <c r="F18" s="2"/>
      <c r="G18" s="2">
        <v>299280</v>
      </c>
      <c r="H18" s="2">
        <v>736321.99999999988</v>
      </c>
      <c r="I18" s="2"/>
      <c r="J18" s="2">
        <v>0</v>
      </c>
      <c r="K18" s="2"/>
      <c r="L18" s="1">
        <f t="shared" si="0"/>
        <v>870997.99999999988</v>
      </c>
      <c r="M18" s="12">
        <f t="shared" si="0"/>
        <v>469848</v>
      </c>
      <c r="N18" s="13">
        <f>L18+M18</f>
        <v>1340846</v>
      </c>
      <c r="P18" s="3" t="s">
        <v>15</v>
      </c>
      <c r="Q18" s="2">
        <v>174</v>
      </c>
      <c r="R18" s="2">
        <v>69</v>
      </c>
      <c r="S18" s="2">
        <v>0</v>
      </c>
      <c r="T18" s="2">
        <v>0</v>
      </c>
      <c r="U18" s="2">
        <v>0</v>
      </c>
      <c r="V18" s="2">
        <v>87</v>
      </c>
      <c r="W18" s="2">
        <v>3723</v>
      </c>
      <c r="X18" s="2">
        <v>0</v>
      </c>
      <c r="Y18" s="2">
        <v>1106</v>
      </c>
      <c r="Z18" s="2">
        <v>0</v>
      </c>
      <c r="AA18" s="1">
        <f t="shared" si="1"/>
        <v>5003</v>
      </c>
      <c r="AB18" s="12">
        <f t="shared" si="1"/>
        <v>156</v>
      </c>
      <c r="AC18" s="19">
        <f>AA18+AB18</f>
        <v>5159</v>
      </c>
      <c r="AE18" s="3" t="s">
        <v>15</v>
      </c>
      <c r="AF18" s="2">
        <f t="shared" si="2"/>
        <v>774</v>
      </c>
      <c r="AG18" s="2">
        <f t="shared" si="2"/>
        <v>2472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3440</v>
      </c>
      <c r="AL18" s="2">
        <f t="shared" si="2"/>
        <v>197.77652430835346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174.09514291425143</v>
      </c>
      <c r="AQ18" s="17">
        <f t="shared" si="2"/>
        <v>3011.8461538461538</v>
      </c>
      <c r="AR18" s="13">
        <f t="shared" si="2"/>
        <v>259.90424500872263</v>
      </c>
    </row>
    <row r="19" spans="1:44" ht="15" customHeight="1" thickBot="1" x14ac:dyDescent="0.3">
      <c r="A19" s="4" t="s">
        <v>16</v>
      </c>
      <c r="B19" s="2">
        <v>3568483</v>
      </c>
      <c r="C19" s="2">
        <v>22761008.999999996</v>
      </c>
      <c r="D19" s="2">
        <v>1166868</v>
      </c>
      <c r="E19" s="2">
        <v>616000</v>
      </c>
      <c r="F19" s="2">
        <v>879952.00000000012</v>
      </c>
      <c r="G19" s="2">
        <v>6746300</v>
      </c>
      <c r="H19" s="2">
        <v>3956544.0000000005</v>
      </c>
      <c r="I19" s="2">
        <v>752285</v>
      </c>
      <c r="J19" s="2">
        <v>0</v>
      </c>
      <c r="K19" s="2"/>
      <c r="L19" s="1">
        <f t="shared" ref="L19" si="3">B19+D19+F19+H19+J19</f>
        <v>9571847</v>
      </c>
      <c r="M19" s="12">
        <f t="shared" ref="M19" si="4">C19+E19+G19+I19+K19</f>
        <v>30875593.999999996</v>
      </c>
      <c r="N19" s="19">
        <f>L19+M19</f>
        <v>40447441</v>
      </c>
      <c r="P19" s="4" t="s">
        <v>16</v>
      </c>
      <c r="Q19" s="2">
        <v>2141</v>
      </c>
      <c r="R19" s="2">
        <v>4554</v>
      </c>
      <c r="S19" s="2">
        <v>433</v>
      </c>
      <c r="T19" s="2">
        <v>154</v>
      </c>
      <c r="U19" s="2">
        <v>205</v>
      </c>
      <c r="V19" s="2">
        <v>586</v>
      </c>
      <c r="W19" s="2">
        <v>6461</v>
      </c>
      <c r="X19" s="2">
        <v>223</v>
      </c>
      <c r="Y19" s="2">
        <v>2379</v>
      </c>
      <c r="Z19" s="2">
        <v>0</v>
      </c>
      <c r="AA19" s="1">
        <f t="shared" ref="AA19" si="5">Q19+S19+U19+W19+Y19</f>
        <v>11619</v>
      </c>
      <c r="AB19" s="12">
        <f t="shared" ref="AB19" si="6">R19+T19+V19+X19+Z19</f>
        <v>5517</v>
      </c>
      <c r="AC19" s="13">
        <f>AA19+AB19</f>
        <v>17136</v>
      </c>
      <c r="AE19" s="4" t="s">
        <v>16</v>
      </c>
      <c r="AF19" s="2">
        <f t="shared" ref="AF19:AO19" si="7">IFERROR(B19/Q19, "N.A.")</f>
        <v>1666.7365716954694</v>
      </c>
      <c r="AG19" s="2">
        <f t="shared" si="7"/>
        <v>4998.0256916996041</v>
      </c>
      <c r="AH19" s="2">
        <f t="shared" si="7"/>
        <v>2694.8452655889146</v>
      </c>
      <c r="AI19" s="2">
        <f t="shared" si="7"/>
        <v>4000</v>
      </c>
      <c r="AJ19" s="2">
        <f t="shared" si="7"/>
        <v>4292.4487804878054</v>
      </c>
      <c r="AK19" s="2">
        <f t="shared" si="7"/>
        <v>11512.45733788396</v>
      </c>
      <c r="AL19" s="2">
        <f t="shared" si="7"/>
        <v>612.37331682402112</v>
      </c>
      <c r="AM19" s="2">
        <f t="shared" si="7"/>
        <v>3373.4753363228701</v>
      </c>
      <c r="AN19" s="2">
        <f t="shared" si="7"/>
        <v>0</v>
      </c>
      <c r="AO19" s="2" t="str">
        <f t="shared" si="7"/>
        <v>N.A.</v>
      </c>
      <c r="AP19" s="16">
        <f t="shared" ref="AP19" si="8">IFERROR(L19/AA19, "N.A.")</f>
        <v>823.8098803683622</v>
      </c>
      <c r="AQ19" s="17">
        <f t="shared" ref="AQ19" si="9">IFERROR(M19/AB19, "N.A.")</f>
        <v>5596.4462570237438</v>
      </c>
      <c r="AR19" s="13">
        <f t="shared" ref="AR19" si="10">IFERROR(N19/AC19, "N.A.")</f>
        <v>2360.3782096171803</v>
      </c>
    </row>
    <row r="20" spans="1:44" ht="15" customHeight="1" thickBot="1" x14ac:dyDescent="0.3">
      <c r="A20" s="5" t="s">
        <v>0</v>
      </c>
      <c r="B20" s="29">
        <f>B19+C19</f>
        <v>26329491.999999996</v>
      </c>
      <c r="C20" s="31"/>
      <c r="D20" s="29">
        <f>D19+E19</f>
        <v>1782868</v>
      </c>
      <c r="E20" s="31"/>
      <c r="F20" s="29">
        <f>F19+G19</f>
        <v>7626252</v>
      </c>
      <c r="G20" s="31"/>
      <c r="H20" s="29">
        <f>H19+I19</f>
        <v>4708829</v>
      </c>
      <c r="I20" s="31"/>
      <c r="J20" s="29">
        <f>J19+K19</f>
        <v>0</v>
      </c>
      <c r="K20" s="31"/>
      <c r="L20" s="29">
        <f>L19+M19</f>
        <v>40447441</v>
      </c>
      <c r="M20" s="30"/>
      <c r="N20" s="20">
        <f>B20+D20+F20+H20+J20</f>
        <v>40447441</v>
      </c>
      <c r="P20" s="5" t="s">
        <v>0</v>
      </c>
      <c r="Q20" s="29">
        <f>Q19+R19</f>
        <v>6695</v>
      </c>
      <c r="R20" s="31"/>
      <c r="S20" s="29">
        <f>S19+T19</f>
        <v>587</v>
      </c>
      <c r="T20" s="31"/>
      <c r="U20" s="29">
        <f>U19+V19</f>
        <v>791</v>
      </c>
      <c r="V20" s="31"/>
      <c r="W20" s="29">
        <f>W19+X19</f>
        <v>6684</v>
      </c>
      <c r="X20" s="31"/>
      <c r="Y20" s="29">
        <f>Y19+Z19</f>
        <v>2379</v>
      </c>
      <c r="Z20" s="31"/>
      <c r="AA20" s="29">
        <f>AA19+AB19</f>
        <v>17136</v>
      </c>
      <c r="AB20" s="31"/>
      <c r="AC20" s="21">
        <f>Q20+S20+U20+W20+Y20</f>
        <v>17136</v>
      </c>
      <c r="AE20" s="5" t="s">
        <v>0</v>
      </c>
      <c r="AF20" s="32">
        <f>IFERROR(B20/Q20,"N.A.")</f>
        <v>3932.7097834204624</v>
      </c>
      <c r="AG20" s="33"/>
      <c r="AH20" s="32">
        <f>IFERROR(D20/S20,"N.A.")</f>
        <v>3037.253833049404</v>
      </c>
      <c r="AI20" s="33"/>
      <c r="AJ20" s="32">
        <f>IFERROR(F20/U20,"N.A.")</f>
        <v>9641.2793931731976</v>
      </c>
      <c r="AK20" s="33"/>
      <c r="AL20" s="32">
        <f>IFERROR(H20/W20,"N.A.")</f>
        <v>704.49266906044284</v>
      </c>
      <c r="AM20" s="33"/>
      <c r="AN20" s="32">
        <f>IFERROR(J20/Y20,"N.A.")</f>
        <v>0</v>
      </c>
      <c r="AO20" s="33"/>
      <c r="AP20" s="32">
        <f>IFERROR(L20/AA20,"N.A.")</f>
        <v>2360.3782096171803</v>
      </c>
      <c r="AQ20" s="33"/>
      <c r="AR20" s="18">
        <f>IFERROR(N20/AC20, "N.A.")</f>
        <v>2360.3782096171803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34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4" t="s">
        <v>0</v>
      </c>
      <c r="P23" s="34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4" t="s">
        <v>0</v>
      </c>
      <c r="AE23" s="34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4" t="s">
        <v>0</v>
      </c>
    </row>
    <row r="24" spans="1:44" ht="15" customHeight="1" x14ac:dyDescent="0.25">
      <c r="A24" s="35"/>
      <c r="B24" s="39" t="s">
        <v>3</v>
      </c>
      <c r="C24" s="40"/>
      <c r="D24" s="40"/>
      <c r="E24" s="41"/>
      <c r="F24" s="42" t="s">
        <v>4</v>
      </c>
      <c r="G24" s="43"/>
      <c r="H24" s="42" t="s">
        <v>5</v>
      </c>
      <c r="I24" s="43"/>
      <c r="J24" s="42" t="s">
        <v>6</v>
      </c>
      <c r="K24" s="43"/>
      <c r="L24" s="42" t="s">
        <v>7</v>
      </c>
      <c r="M24" s="50"/>
      <c r="N24" s="35"/>
      <c r="P24" s="35"/>
      <c r="Q24" s="39" t="s">
        <v>3</v>
      </c>
      <c r="R24" s="40"/>
      <c r="S24" s="40"/>
      <c r="T24" s="41"/>
      <c r="U24" s="42" t="s">
        <v>4</v>
      </c>
      <c r="V24" s="43"/>
      <c r="W24" s="42" t="s">
        <v>5</v>
      </c>
      <c r="X24" s="43"/>
      <c r="Y24" s="42" t="s">
        <v>6</v>
      </c>
      <c r="Z24" s="43"/>
      <c r="AA24" s="42" t="s">
        <v>7</v>
      </c>
      <c r="AB24" s="50"/>
      <c r="AC24" s="35"/>
      <c r="AE24" s="35"/>
      <c r="AF24" s="39" t="s">
        <v>3</v>
      </c>
      <c r="AG24" s="40"/>
      <c r="AH24" s="40"/>
      <c r="AI24" s="41"/>
      <c r="AJ24" s="42" t="s">
        <v>4</v>
      </c>
      <c r="AK24" s="43"/>
      <c r="AL24" s="42" t="s">
        <v>5</v>
      </c>
      <c r="AM24" s="43"/>
      <c r="AN24" s="42" t="s">
        <v>6</v>
      </c>
      <c r="AO24" s="43"/>
      <c r="AP24" s="42" t="s">
        <v>7</v>
      </c>
      <c r="AQ24" s="50"/>
      <c r="AR24" s="35"/>
    </row>
    <row r="25" spans="1:44" ht="15" customHeight="1" thickBot="1" x14ac:dyDescent="0.3">
      <c r="A25" s="35"/>
      <c r="B25" s="46" t="s">
        <v>8</v>
      </c>
      <c r="C25" s="47"/>
      <c r="D25" s="48" t="s">
        <v>9</v>
      </c>
      <c r="E25" s="49"/>
      <c r="F25" s="44"/>
      <c r="G25" s="45"/>
      <c r="H25" s="44"/>
      <c r="I25" s="45"/>
      <c r="J25" s="44"/>
      <c r="K25" s="45"/>
      <c r="L25" s="44"/>
      <c r="M25" s="51"/>
      <c r="N25" s="35"/>
      <c r="P25" s="35"/>
      <c r="Q25" s="46" t="s">
        <v>8</v>
      </c>
      <c r="R25" s="47"/>
      <c r="S25" s="48" t="s">
        <v>9</v>
      </c>
      <c r="T25" s="49"/>
      <c r="U25" s="44"/>
      <c r="V25" s="45"/>
      <c r="W25" s="44"/>
      <c r="X25" s="45"/>
      <c r="Y25" s="44"/>
      <c r="Z25" s="45"/>
      <c r="AA25" s="44"/>
      <c r="AB25" s="51"/>
      <c r="AC25" s="35"/>
      <c r="AE25" s="35"/>
      <c r="AF25" s="46" t="s">
        <v>8</v>
      </c>
      <c r="AG25" s="47"/>
      <c r="AH25" s="48" t="s">
        <v>9</v>
      </c>
      <c r="AI25" s="49"/>
      <c r="AJ25" s="44"/>
      <c r="AK25" s="45"/>
      <c r="AL25" s="44"/>
      <c r="AM25" s="45"/>
      <c r="AN25" s="44"/>
      <c r="AO25" s="45"/>
      <c r="AP25" s="44"/>
      <c r="AQ25" s="51"/>
      <c r="AR25" s="35"/>
    </row>
    <row r="26" spans="1:44" ht="15" customHeight="1" thickBot="1" x14ac:dyDescent="0.3">
      <c r="A26" s="36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6"/>
      <c r="P26" s="36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6"/>
      <c r="AE26" s="36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6"/>
    </row>
    <row r="27" spans="1:44" ht="15" customHeight="1" thickBot="1" x14ac:dyDescent="0.3">
      <c r="A27" s="3" t="s">
        <v>12</v>
      </c>
      <c r="B27" s="2">
        <v>1232444</v>
      </c>
      <c r="C27" s="2"/>
      <c r="D27" s="2">
        <v>1054638</v>
      </c>
      <c r="E27" s="2"/>
      <c r="F27" s="2">
        <v>879952.00000000012</v>
      </c>
      <c r="G27" s="2"/>
      <c r="H27" s="2">
        <v>1237109.9999999998</v>
      </c>
      <c r="I27" s="2"/>
      <c r="J27" s="2">
        <v>0</v>
      </c>
      <c r="K27" s="2"/>
      <c r="L27" s="1">
        <f t="shared" ref="L27:M30" si="11">B27+D27+F27+H27+J27</f>
        <v>4404144</v>
      </c>
      <c r="M27" s="12">
        <f t="shared" si="11"/>
        <v>0</v>
      </c>
      <c r="N27" s="13">
        <f>L27+M27</f>
        <v>4404144</v>
      </c>
      <c r="P27" s="3" t="s">
        <v>12</v>
      </c>
      <c r="Q27" s="2">
        <v>376</v>
      </c>
      <c r="R27" s="2">
        <v>0</v>
      </c>
      <c r="S27" s="2">
        <v>274</v>
      </c>
      <c r="T27" s="2">
        <v>0</v>
      </c>
      <c r="U27" s="2">
        <v>205</v>
      </c>
      <c r="V27" s="2">
        <v>0</v>
      </c>
      <c r="W27" s="2">
        <v>556</v>
      </c>
      <c r="X27" s="2">
        <v>0</v>
      </c>
      <c r="Y27" s="2">
        <v>414</v>
      </c>
      <c r="Z27" s="2">
        <v>0</v>
      </c>
      <c r="AA27" s="1">
        <f t="shared" ref="AA27:AB30" si="12">Q27+S27+U27+W27+Y27</f>
        <v>1825</v>
      </c>
      <c r="AB27" s="12">
        <f t="shared" si="12"/>
        <v>0</v>
      </c>
      <c r="AC27" s="13">
        <f>AA27+AB27</f>
        <v>1825</v>
      </c>
      <c r="AE27" s="3" t="s">
        <v>12</v>
      </c>
      <c r="AF27" s="2">
        <f t="shared" ref="AF27:AR30" si="13">IFERROR(B27/Q27, "N.A.")</f>
        <v>3277.7765957446809</v>
      </c>
      <c r="AG27" s="2" t="str">
        <f t="shared" si="13"/>
        <v>N.A.</v>
      </c>
      <c r="AH27" s="2">
        <f t="shared" si="13"/>
        <v>3849.0437956204378</v>
      </c>
      <c r="AI27" s="2" t="str">
        <f t="shared" si="13"/>
        <v>N.A.</v>
      </c>
      <c r="AJ27" s="2">
        <f t="shared" si="13"/>
        <v>4292.4487804878054</v>
      </c>
      <c r="AK27" s="2" t="str">
        <f t="shared" si="13"/>
        <v>N.A.</v>
      </c>
      <c r="AL27" s="2">
        <f t="shared" si="13"/>
        <v>2225.0179856115105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6">
        <f t="shared" si="13"/>
        <v>2413.229589041096</v>
      </c>
      <c r="AQ27" s="17" t="str">
        <f t="shared" si="13"/>
        <v>N.A.</v>
      </c>
      <c r="AR27" s="13">
        <f t="shared" si="13"/>
        <v>2413.229589041096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 t="str">
        <f t="shared" si="13"/>
        <v>N.A.</v>
      </c>
      <c r="AQ28" s="17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1340470</v>
      </c>
      <c r="C29" s="2">
        <v>14422315.999999996</v>
      </c>
      <c r="D29" s="2">
        <v>89010</v>
      </c>
      <c r="E29" s="2">
        <v>616000</v>
      </c>
      <c r="F29" s="2"/>
      <c r="G29" s="2">
        <v>3480020</v>
      </c>
      <c r="H29" s="2"/>
      <c r="I29" s="2"/>
      <c r="J29" s="2">
        <v>0</v>
      </c>
      <c r="K29" s="2"/>
      <c r="L29" s="1">
        <f t="shared" si="11"/>
        <v>1429480</v>
      </c>
      <c r="M29" s="12">
        <f t="shared" si="11"/>
        <v>18518335.999999996</v>
      </c>
      <c r="N29" s="13">
        <f>L29+M29</f>
        <v>19947815.999999996</v>
      </c>
      <c r="P29" s="3" t="s">
        <v>14</v>
      </c>
      <c r="Q29" s="2">
        <v>783</v>
      </c>
      <c r="R29" s="2">
        <v>2834</v>
      </c>
      <c r="S29" s="2">
        <v>69</v>
      </c>
      <c r="T29" s="2">
        <v>154</v>
      </c>
      <c r="U29" s="2">
        <v>0</v>
      </c>
      <c r="V29" s="2">
        <v>361</v>
      </c>
      <c r="W29" s="2">
        <v>0</v>
      </c>
      <c r="X29" s="2">
        <v>0</v>
      </c>
      <c r="Y29" s="2">
        <v>223</v>
      </c>
      <c r="Z29" s="2">
        <v>0</v>
      </c>
      <c r="AA29" s="1">
        <f t="shared" si="12"/>
        <v>1075</v>
      </c>
      <c r="AB29" s="12">
        <f t="shared" si="12"/>
        <v>3349</v>
      </c>
      <c r="AC29" s="13">
        <f>AA29+AB29</f>
        <v>4424</v>
      </c>
      <c r="AE29" s="3" t="s">
        <v>14</v>
      </c>
      <c r="AF29" s="2">
        <f t="shared" si="13"/>
        <v>1711.9667943805875</v>
      </c>
      <c r="AG29" s="2">
        <f t="shared" si="13"/>
        <v>5089.0317572335907</v>
      </c>
      <c r="AH29" s="2">
        <f t="shared" si="13"/>
        <v>1290</v>
      </c>
      <c r="AI29" s="2">
        <f t="shared" si="13"/>
        <v>4000</v>
      </c>
      <c r="AJ29" s="2" t="str">
        <f t="shared" si="13"/>
        <v>N.A.</v>
      </c>
      <c r="AK29" s="2">
        <f t="shared" si="13"/>
        <v>9639.9445983379501</v>
      </c>
      <c r="AL29" s="2" t="str">
        <f t="shared" si="13"/>
        <v>N.A.</v>
      </c>
      <c r="AM29" s="2" t="str">
        <f t="shared" si="13"/>
        <v>N.A.</v>
      </c>
      <c r="AN29" s="2">
        <f t="shared" si="13"/>
        <v>0</v>
      </c>
      <c r="AO29" s="2" t="str">
        <f t="shared" si="13"/>
        <v>N.A.</v>
      </c>
      <c r="AP29" s="16">
        <f t="shared" si="13"/>
        <v>1329.7488372093023</v>
      </c>
      <c r="AQ29" s="17">
        <f t="shared" si="13"/>
        <v>5529.5120931621368</v>
      </c>
      <c r="AR29" s="13">
        <f t="shared" si="13"/>
        <v>4508.9999999999991</v>
      </c>
    </row>
    <row r="30" spans="1:44" ht="15" customHeight="1" thickBot="1" x14ac:dyDescent="0.3">
      <c r="A30" s="3" t="s">
        <v>15</v>
      </c>
      <c r="B30" s="2">
        <v>134676</v>
      </c>
      <c r="C30" s="2"/>
      <c r="D30" s="2"/>
      <c r="E30" s="2"/>
      <c r="F30" s="2"/>
      <c r="G30" s="2">
        <v>299280</v>
      </c>
      <c r="H30" s="2">
        <v>736321.99999999988</v>
      </c>
      <c r="I30" s="2"/>
      <c r="J30" s="2">
        <v>0</v>
      </c>
      <c r="K30" s="2"/>
      <c r="L30" s="1">
        <f t="shared" si="11"/>
        <v>870997.99999999988</v>
      </c>
      <c r="M30" s="12">
        <f t="shared" si="11"/>
        <v>299280</v>
      </c>
      <c r="N30" s="13">
        <f>L30+M30</f>
        <v>1170278</v>
      </c>
      <c r="P30" s="3" t="s">
        <v>15</v>
      </c>
      <c r="Q30" s="2">
        <v>174</v>
      </c>
      <c r="R30" s="2">
        <v>0</v>
      </c>
      <c r="S30" s="2">
        <v>0</v>
      </c>
      <c r="T30" s="2">
        <v>0</v>
      </c>
      <c r="U30" s="2">
        <v>0</v>
      </c>
      <c r="V30" s="2">
        <v>87</v>
      </c>
      <c r="W30" s="2">
        <v>3723</v>
      </c>
      <c r="X30" s="2">
        <v>0</v>
      </c>
      <c r="Y30" s="2">
        <v>952</v>
      </c>
      <c r="Z30" s="2">
        <v>0</v>
      </c>
      <c r="AA30" s="1">
        <f t="shared" si="12"/>
        <v>4849</v>
      </c>
      <c r="AB30" s="12">
        <f t="shared" si="12"/>
        <v>87</v>
      </c>
      <c r="AC30" s="19">
        <f>AA30+AB30</f>
        <v>4936</v>
      </c>
      <c r="AE30" s="3" t="s">
        <v>15</v>
      </c>
      <c r="AF30" s="2">
        <f t="shared" si="13"/>
        <v>774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3440</v>
      </c>
      <c r="AL30" s="2">
        <f t="shared" si="13"/>
        <v>197.77652430835346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6">
        <f t="shared" si="13"/>
        <v>179.62425242318002</v>
      </c>
      <c r="AQ30" s="17">
        <f t="shared" si="13"/>
        <v>3440</v>
      </c>
      <c r="AR30" s="13">
        <f t="shared" si="13"/>
        <v>237.09035656401946</v>
      </c>
    </row>
    <row r="31" spans="1:44" ht="15" customHeight="1" thickBot="1" x14ac:dyDescent="0.3">
      <c r="A31" s="4" t="s">
        <v>16</v>
      </c>
      <c r="B31" s="2">
        <v>2707590</v>
      </c>
      <c r="C31" s="2">
        <v>14422315.999999996</v>
      </c>
      <c r="D31" s="2">
        <v>1143648</v>
      </c>
      <c r="E31" s="2">
        <v>616000</v>
      </c>
      <c r="F31" s="2">
        <v>879952.00000000012</v>
      </c>
      <c r="G31" s="2">
        <v>3779300</v>
      </c>
      <c r="H31" s="2">
        <v>1973432.0000000002</v>
      </c>
      <c r="I31" s="2"/>
      <c r="J31" s="2">
        <v>0</v>
      </c>
      <c r="K31" s="2"/>
      <c r="L31" s="1">
        <f t="shared" ref="L31" si="14">B31+D31+F31+H31+J31</f>
        <v>6704622</v>
      </c>
      <c r="M31" s="12">
        <f t="shared" ref="M31" si="15">C31+E31+G31+I31+K31</f>
        <v>18817615.999999996</v>
      </c>
      <c r="N31" s="19">
        <f>L31+M31</f>
        <v>25522237.999999996</v>
      </c>
      <c r="P31" s="4" t="s">
        <v>16</v>
      </c>
      <c r="Q31" s="2">
        <v>1333</v>
      </c>
      <c r="R31" s="2">
        <v>2834</v>
      </c>
      <c r="S31" s="2">
        <v>343</v>
      </c>
      <c r="T31" s="2">
        <v>154</v>
      </c>
      <c r="U31" s="2">
        <v>205</v>
      </c>
      <c r="V31" s="2">
        <v>448</v>
      </c>
      <c r="W31" s="2">
        <v>4279</v>
      </c>
      <c r="X31" s="2">
        <v>0</v>
      </c>
      <c r="Y31" s="2">
        <v>1589</v>
      </c>
      <c r="Z31" s="2">
        <v>0</v>
      </c>
      <c r="AA31" s="1">
        <f t="shared" ref="AA31" si="16">Q31+S31+U31+W31+Y31</f>
        <v>7749</v>
      </c>
      <c r="AB31" s="12">
        <f t="shared" ref="AB31" si="17">R31+T31+V31+X31+Z31</f>
        <v>3436</v>
      </c>
      <c r="AC31" s="13">
        <f>AA31+AB31</f>
        <v>11185</v>
      </c>
      <c r="AE31" s="4" t="s">
        <v>16</v>
      </c>
      <c r="AF31" s="2">
        <f t="shared" ref="AF31:AO31" si="18">IFERROR(B31/Q31, "N.A.")</f>
        <v>2031.2003000750187</v>
      </c>
      <c r="AG31" s="2">
        <f t="shared" si="18"/>
        <v>5089.0317572335907</v>
      </c>
      <c r="AH31" s="2">
        <f t="shared" si="18"/>
        <v>3334.2507288629736</v>
      </c>
      <c r="AI31" s="2">
        <f t="shared" si="18"/>
        <v>4000</v>
      </c>
      <c r="AJ31" s="2">
        <f t="shared" si="18"/>
        <v>4292.4487804878054</v>
      </c>
      <c r="AK31" s="2">
        <f t="shared" si="18"/>
        <v>8435.9375</v>
      </c>
      <c r="AL31" s="2">
        <f t="shared" si="18"/>
        <v>461.18999766300544</v>
      </c>
      <c r="AM31" s="2" t="str">
        <f t="shared" si="18"/>
        <v>N.A.</v>
      </c>
      <c r="AN31" s="2">
        <f t="shared" si="18"/>
        <v>0</v>
      </c>
      <c r="AO31" s="2" t="str">
        <f t="shared" si="18"/>
        <v>N.A.</v>
      </c>
      <c r="AP31" s="16">
        <f t="shared" ref="AP31" si="19">IFERROR(L31/AA31, "N.A.")</f>
        <v>865.22415795586528</v>
      </c>
      <c r="AQ31" s="17">
        <f t="shared" ref="AQ31" si="20">IFERROR(M31/AB31, "N.A.")</f>
        <v>5476.6053550640272</v>
      </c>
      <c r="AR31" s="13">
        <f t="shared" ref="AR31" si="21">IFERROR(N31/AC31, "N.A.")</f>
        <v>2281.8272686633882</v>
      </c>
    </row>
    <row r="32" spans="1:44" ht="15" customHeight="1" thickBot="1" x14ac:dyDescent="0.3">
      <c r="A32" s="5" t="s">
        <v>0</v>
      </c>
      <c r="B32" s="29">
        <f>B31+C31</f>
        <v>17129905.999999996</v>
      </c>
      <c r="C32" s="31"/>
      <c r="D32" s="29">
        <f>D31+E31</f>
        <v>1759648</v>
      </c>
      <c r="E32" s="31"/>
      <c r="F32" s="29">
        <f>F31+G31</f>
        <v>4659252</v>
      </c>
      <c r="G32" s="31"/>
      <c r="H32" s="29">
        <f>H31+I31</f>
        <v>1973432.0000000002</v>
      </c>
      <c r="I32" s="31"/>
      <c r="J32" s="29">
        <f>J31+K31</f>
        <v>0</v>
      </c>
      <c r="K32" s="31"/>
      <c r="L32" s="29">
        <f>L31+M31</f>
        <v>25522237.999999996</v>
      </c>
      <c r="M32" s="30"/>
      <c r="N32" s="20">
        <f>B32+D32+F32+H32+J32</f>
        <v>25522237.999999996</v>
      </c>
      <c r="P32" s="5" t="s">
        <v>0</v>
      </c>
      <c r="Q32" s="29">
        <f>Q31+R31</f>
        <v>4167</v>
      </c>
      <c r="R32" s="31"/>
      <c r="S32" s="29">
        <f>S31+T31</f>
        <v>497</v>
      </c>
      <c r="T32" s="31"/>
      <c r="U32" s="29">
        <f>U31+V31</f>
        <v>653</v>
      </c>
      <c r="V32" s="31"/>
      <c r="W32" s="29">
        <f>W31+X31</f>
        <v>4279</v>
      </c>
      <c r="X32" s="31"/>
      <c r="Y32" s="29">
        <f>Y31+Z31</f>
        <v>1589</v>
      </c>
      <c r="Z32" s="31"/>
      <c r="AA32" s="29">
        <f>AA31+AB31</f>
        <v>11185</v>
      </c>
      <c r="AB32" s="31"/>
      <c r="AC32" s="21">
        <f>Q32+S32+U32+W32+Y32</f>
        <v>11185</v>
      </c>
      <c r="AE32" s="5" t="s">
        <v>0</v>
      </c>
      <c r="AF32" s="32">
        <f>IFERROR(B32/Q32,"N.A.")</f>
        <v>4110.8485721142297</v>
      </c>
      <c r="AG32" s="33"/>
      <c r="AH32" s="32">
        <f>IFERROR(D32/S32,"N.A.")</f>
        <v>3540.5392354124747</v>
      </c>
      <c r="AI32" s="33"/>
      <c r="AJ32" s="32">
        <f>IFERROR(F32/U32,"N.A.")</f>
        <v>7135.14854517611</v>
      </c>
      <c r="AK32" s="33"/>
      <c r="AL32" s="32">
        <f>IFERROR(H32/W32,"N.A.")</f>
        <v>461.18999766300544</v>
      </c>
      <c r="AM32" s="33"/>
      <c r="AN32" s="32">
        <f>IFERROR(J32/Y32,"N.A.")</f>
        <v>0</v>
      </c>
      <c r="AO32" s="33"/>
      <c r="AP32" s="32">
        <f>IFERROR(L32/AA32,"N.A.")</f>
        <v>2281.8272686633882</v>
      </c>
      <c r="AQ32" s="33"/>
      <c r="AR32" s="18">
        <f>IFERROR(N32/AC32, "N.A.")</f>
        <v>2281.8272686633882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34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4" t="s">
        <v>0</v>
      </c>
      <c r="P35" s="34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4" t="s">
        <v>0</v>
      </c>
      <c r="AE35" s="34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4" t="s">
        <v>0</v>
      </c>
    </row>
    <row r="36" spans="1:44" ht="15" customHeight="1" x14ac:dyDescent="0.25">
      <c r="A36" s="35"/>
      <c r="B36" s="39" t="s">
        <v>3</v>
      </c>
      <c r="C36" s="40"/>
      <c r="D36" s="40"/>
      <c r="E36" s="41"/>
      <c r="F36" s="42" t="s">
        <v>4</v>
      </c>
      <c r="G36" s="43"/>
      <c r="H36" s="42" t="s">
        <v>5</v>
      </c>
      <c r="I36" s="43"/>
      <c r="J36" s="42" t="s">
        <v>6</v>
      </c>
      <c r="K36" s="43"/>
      <c r="L36" s="42" t="s">
        <v>7</v>
      </c>
      <c r="M36" s="50"/>
      <c r="N36" s="35"/>
      <c r="P36" s="35"/>
      <c r="Q36" s="39" t="s">
        <v>3</v>
      </c>
      <c r="R36" s="40"/>
      <c r="S36" s="40"/>
      <c r="T36" s="41"/>
      <c r="U36" s="42" t="s">
        <v>4</v>
      </c>
      <c r="V36" s="43"/>
      <c r="W36" s="42" t="s">
        <v>5</v>
      </c>
      <c r="X36" s="43"/>
      <c r="Y36" s="42" t="s">
        <v>6</v>
      </c>
      <c r="Z36" s="43"/>
      <c r="AA36" s="42" t="s">
        <v>7</v>
      </c>
      <c r="AB36" s="50"/>
      <c r="AC36" s="35"/>
      <c r="AE36" s="35"/>
      <c r="AF36" s="39" t="s">
        <v>3</v>
      </c>
      <c r="AG36" s="40"/>
      <c r="AH36" s="40"/>
      <c r="AI36" s="41"/>
      <c r="AJ36" s="42" t="s">
        <v>4</v>
      </c>
      <c r="AK36" s="43"/>
      <c r="AL36" s="42" t="s">
        <v>5</v>
      </c>
      <c r="AM36" s="43"/>
      <c r="AN36" s="42" t="s">
        <v>6</v>
      </c>
      <c r="AO36" s="43"/>
      <c r="AP36" s="42" t="s">
        <v>7</v>
      </c>
      <c r="AQ36" s="50"/>
      <c r="AR36" s="35"/>
    </row>
    <row r="37" spans="1:44" ht="15" customHeight="1" thickBot="1" x14ac:dyDescent="0.3">
      <c r="A37" s="35"/>
      <c r="B37" s="46" t="s">
        <v>8</v>
      </c>
      <c r="C37" s="47"/>
      <c r="D37" s="48" t="s">
        <v>9</v>
      </c>
      <c r="E37" s="49"/>
      <c r="F37" s="44"/>
      <c r="G37" s="45"/>
      <c r="H37" s="44"/>
      <c r="I37" s="45"/>
      <c r="J37" s="44"/>
      <c r="K37" s="45"/>
      <c r="L37" s="44"/>
      <c r="M37" s="51"/>
      <c r="N37" s="35"/>
      <c r="P37" s="35"/>
      <c r="Q37" s="46" t="s">
        <v>8</v>
      </c>
      <c r="R37" s="47"/>
      <c r="S37" s="48" t="s">
        <v>9</v>
      </c>
      <c r="T37" s="49"/>
      <c r="U37" s="44"/>
      <c r="V37" s="45"/>
      <c r="W37" s="44"/>
      <c r="X37" s="45"/>
      <c r="Y37" s="44"/>
      <c r="Z37" s="45"/>
      <c r="AA37" s="44"/>
      <c r="AB37" s="51"/>
      <c r="AC37" s="35"/>
      <c r="AE37" s="35"/>
      <c r="AF37" s="46" t="s">
        <v>8</v>
      </c>
      <c r="AG37" s="47"/>
      <c r="AH37" s="48" t="s">
        <v>9</v>
      </c>
      <c r="AI37" s="49"/>
      <c r="AJ37" s="44"/>
      <c r="AK37" s="45"/>
      <c r="AL37" s="44"/>
      <c r="AM37" s="45"/>
      <c r="AN37" s="44"/>
      <c r="AO37" s="45"/>
      <c r="AP37" s="44"/>
      <c r="AQ37" s="51"/>
      <c r="AR37" s="35"/>
    </row>
    <row r="38" spans="1:44" ht="15" customHeight="1" thickBot="1" x14ac:dyDescent="0.3">
      <c r="A38" s="36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6"/>
      <c r="P38" s="36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6"/>
      <c r="AE38" s="36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6"/>
    </row>
    <row r="39" spans="1:44" ht="15" customHeight="1" thickBot="1" x14ac:dyDescent="0.3">
      <c r="A39" s="3" t="s">
        <v>12</v>
      </c>
      <c r="B39" s="2">
        <v>178020</v>
      </c>
      <c r="C39" s="2"/>
      <c r="D39" s="2"/>
      <c r="E39" s="2"/>
      <c r="F39" s="2"/>
      <c r="G39" s="2"/>
      <c r="H39" s="2">
        <v>1983111.9999999995</v>
      </c>
      <c r="I39" s="2"/>
      <c r="J39" s="2">
        <v>0</v>
      </c>
      <c r="K39" s="2"/>
      <c r="L39" s="1">
        <f t="shared" ref="L39:M42" si="22">B39+D39+F39+H39+J39</f>
        <v>2161131.9999999995</v>
      </c>
      <c r="M39" s="12">
        <f t="shared" si="22"/>
        <v>0</v>
      </c>
      <c r="N39" s="13">
        <f>L39+M39</f>
        <v>2161131.9999999995</v>
      </c>
      <c r="P39" s="3" t="s">
        <v>12</v>
      </c>
      <c r="Q39" s="2">
        <v>138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2182</v>
      </c>
      <c r="X39" s="2">
        <v>0</v>
      </c>
      <c r="Y39" s="2">
        <v>344</v>
      </c>
      <c r="Z39" s="2">
        <v>0</v>
      </c>
      <c r="AA39" s="1">
        <f t="shared" ref="AA39:AB42" si="23">Q39+S39+U39+W39+Y39</f>
        <v>2664</v>
      </c>
      <c r="AB39" s="12">
        <f t="shared" si="23"/>
        <v>0</v>
      </c>
      <c r="AC39" s="13">
        <f>AA39+AB39</f>
        <v>2664</v>
      </c>
      <c r="AE39" s="3" t="s">
        <v>12</v>
      </c>
      <c r="AF39" s="2">
        <f t="shared" ref="AF39:AR42" si="24">IFERROR(B39/Q39, "N.A.")</f>
        <v>1290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908.85059578368453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6">
        <f t="shared" si="24"/>
        <v>811.2357357357356</v>
      </c>
      <c r="AQ39" s="17" t="str">
        <f t="shared" si="24"/>
        <v>N.A.</v>
      </c>
      <c r="AR39" s="13">
        <f t="shared" si="24"/>
        <v>811.2357357357356</v>
      </c>
    </row>
    <row r="40" spans="1:44" ht="15" customHeight="1" thickBot="1" x14ac:dyDescent="0.3">
      <c r="A40" s="3" t="s">
        <v>13</v>
      </c>
      <c r="B40" s="2">
        <v>213340</v>
      </c>
      <c r="C40" s="2"/>
      <c r="D40" s="2">
        <v>23220</v>
      </c>
      <c r="E40" s="2"/>
      <c r="F40" s="2"/>
      <c r="G40" s="2"/>
      <c r="H40" s="2"/>
      <c r="I40" s="2"/>
      <c r="J40" s="2"/>
      <c r="K40" s="2"/>
      <c r="L40" s="1">
        <f t="shared" si="22"/>
        <v>236560</v>
      </c>
      <c r="M40" s="12">
        <f t="shared" si="22"/>
        <v>0</v>
      </c>
      <c r="N40" s="13">
        <f>L40+M40</f>
        <v>236560</v>
      </c>
      <c r="P40" s="3" t="s">
        <v>13</v>
      </c>
      <c r="Q40" s="2">
        <v>292</v>
      </c>
      <c r="R40" s="2">
        <v>0</v>
      </c>
      <c r="S40" s="2">
        <v>90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382</v>
      </c>
      <c r="AB40" s="12">
        <f t="shared" si="23"/>
        <v>0</v>
      </c>
      <c r="AC40" s="13">
        <f>AA40+AB40</f>
        <v>382</v>
      </c>
      <c r="AE40" s="3" t="s">
        <v>13</v>
      </c>
      <c r="AF40" s="2">
        <f t="shared" si="24"/>
        <v>730.61643835616439</v>
      </c>
      <c r="AG40" s="2" t="str">
        <f t="shared" si="24"/>
        <v>N.A.</v>
      </c>
      <c r="AH40" s="2">
        <f t="shared" si="24"/>
        <v>258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>
        <f t="shared" si="24"/>
        <v>619.26701570680632</v>
      </c>
      <c r="AQ40" s="17" t="str">
        <f t="shared" si="24"/>
        <v>N.A.</v>
      </c>
      <c r="AR40" s="13">
        <f t="shared" si="24"/>
        <v>619.26701570680632</v>
      </c>
    </row>
    <row r="41" spans="1:44" ht="15" customHeight="1" thickBot="1" x14ac:dyDescent="0.3">
      <c r="A41" s="3" t="s">
        <v>14</v>
      </c>
      <c r="B41" s="2">
        <v>469533.00000000006</v>
      </c>
      <c r="C41" s="2">
        <v>8168125.0000000009</v>
      </c>
      <c r="D41" s="2"/>
      <c r="E41" s="2"/>
      <c r="F41" s="2"/>
      <c r="G41" s="2">
        <v>2967000</v>
      </c>
      <c r="H41" s="2"/>
      <c r="I41" s="2">
        <v>752285</v>
      </c>
      <c r="J41" s="2">
        <v>0</v>
      </c>
      <c r="K41" s="2"/>
      <c r="L41" s="1">
        <f t="shared" si="22"/>
        <v>469533.00000000006</v>
      </c>
      <c r="M41" s="12">
        <f t="shared" si="22"/>
        <v>11887410</v>
      </c>
      <c r="N41" s="13">
        <f>L41+M41</f>
        <v>12356943</v>
      </c>
      <c r="P41" s="3" t="s">
        <v>14</v>
      </c>
      <c r="Q41" s="2">
        <v>378</v>
      </c>
      <c r="R41" s="2">
        <v>1651</v>
      </c>
      <c r="S41" s="2">
        <v>0</v>
      </c>
      <c r="T41" s="2">
        <v>0</v>
      </c>
      <c r="U41" s="2">
        <v>0</v>
      </c>
      <c r="V41" s="2">
        <v>138</v>
      </c>
      <c r="W41" s="2">
        <v>0</v>
      </c>
      <c r="X41" s="2">
        <v>223</v>
      </c>
      <c r="Y41" s="2">
        <v>292</v>
      </c>
      <c r="Z41" s="2">
        <v>0</v>
      </c>
      <c r="AA41" s="1">
        <f t="shared" si="23"/>
        <v>670</v>
      </c>
      <c r="AB41" s="12">
        <f t="shared" si="23"/>
        <v>2012</v>
      </c>
      <c r="AC41" s="13">
        <f>AA41+AB41</f>
        <v>2682</v>
      </c>
      <c r="AE41" s="3" t="s">
        <v>14</v>
      </c>
      <c r="AF41" s="2">
        <f t="shared" si="24"/>
        <v>1242.1507936507937</v>
      </c>
      <c r="AG41" s="2">
        <f t="shared" si="24"/>
        <v>4947.3803755299823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21500</v>
      </c>
      <c r="AL41" s="2" t="str">
        <f t="shared" si="24"/>
        <v>N.A.</v>
      </c>
      <c r="AM41" s="2">
        <f t="shared" si="24"/>
        <v>3373.4753363228701</v>
      </c>
      <c r="AN41" s="2">
        <f t="shared" si="24"/>
        <v>0</v>
      </c>
      <c r="AO41" s="2" t="str">
        <f t="shared" si="24"/>
        <v>N.A.</v>
      </c>
      <c r="AP41" s="16">
        <f t="shared" si="24"/>
        <v>700.79552238805979</v>
      </c>
      <c r="AQ41" s="17">
        <f t="shared" si="24"/>
        <v>5908.2554671968192</v>
      </c>
      <c r="AR41" s="13">
        <f t="shared" si="24"/>
        <v>4607.3612975391497</v>
      </c>
    </row>
    <row r="42" spans="1:44" ht="15" customHeight="1" thickBot="1" x14ac:dyDescent="0.3">
      <c r="A42" s="3" t="s">
        <v>15</v>
      </c>
      <c r="B42" s="2"/>
      <c r="C42" s="2">
        <v>170568</v>
      </c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2"/>
        <v>0</v>
      </c>
      <c r="M42" s="12">
        <f t="shared" si="22"/>
        <v>170568</v>
      </c>
      <c r="N42" s="13">
        <f>L42+M42</f>
        <v>170568</v>
      </c>
      <c r="P42" s="3" t="s">
        <v>15</v>
      </c>
      <c r="Q42" s="2">
        <v>0</v>
      </c>
      <c r="R42" s="2">
        <v>69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154</v>
      </c>
      <c r="Z42" s="2">
        <v>0</v>
      </c>
      <c r="AA42" s="1">
        <f t="shared" si="23"/>
        <v>154</v>
      </c>
      <c r="AB42" s="12">
        <f t="shared" si="23"/>
        <v>69</v>
      </c>
      <c r="AC42" s="13">
        <f>AA42+AB42</f>
        <v>223</v>
      </c>
      <c r="AE42" s="3" t="s">
        <v>15</v>
      </c>
      <c r="AF42" s="2" t="str">
        <f t="shared" si="24"/>
        <v>N.A.</v>
      </c>
      <c r="AG42" s="2">
        <f t="shared" si="24"/>
        <v>2472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6">
        <f t="shared" si="24"/>
        <v>0</v>
      </c>
      <c r="AQ42" s="17">
        <f t="shared" si="24"/>
        <v>2472</v>
      </c>
      <c r="AR42" s="13">
        <f t="shared" si="24"/>
        <v>764.87892376681611</v>
      </c>
    </row>
    <row r="43" spans="1:44" ht="15" customHeight="1" thickBot="1" x14ac:dyDescent="0.3">
      <c r="A43" s="4" t="s">
        <v>16</v>
      </c>
      <c r="B43" s="2">
        <v>860892.99999999988</v>
      </c>
      <c r="C43" s="2">
        <v>8338693</v>
      </c>
      <c r="D43" s="2">
        <v>23220</v>
      </c>
      <c r="E43" s="2"/>
      <c r="F43" s="2"/>
      <c r="G43" s="2">
        <v>2967000</v>
      </c>
      <c r="H43" s="2">
        <v>1983111.9999999995</v>
      </c>
      <c r="I43" s="2">
        <v>752285</v>
      </c>
      <c r="J43" s="2">
        <v>0</v>
      </c>
      <c r="K43" s="2"/>
      <c r="L43" s="1">
        <f t="shared" ref="L43" si="25">B43+D43+F43+H43+J43</f>
        <v>2867224.9999999995</v>
      </c>
      <c r="M43" s="12">
        <f t="shared" ref="M43" si="26">C43+E43+G43+I43+K43</f>
        <v>12057978</v>
      </c>
      <c r="N43" s="19">
        <f>L43+M43</f>
        <v>14925203</v>
      </c>
      <c r="P43" s="4" t="s">
        <v>16</v>
      </c>
      <c r="Q43" s="2">
        <v>808</v>
      </c>
      <c r="R43" s="2">
        <v>1720</v>
      </c>
      <c r="S43" s="2">
        <v>90</v>
      </c>
      <c r="T43" s="2">
        <v>0</v>
      </c>
      <c r="U43" s="2">
        <v>0</v>
      </c>
      <c r="V43" s="2">
        <v>138</v>
      </c>
      <c r="W43" s="2">
        <v>2182</v>
      </c>
      <c r="X43" s="2">
        <v>223</v>
      </c>
      <c r="Y43" s="2">
        <v>790</v>
      </c>
      <c r="Z43" s="2">
        <v>0</v>
      </c>
      <c r="AA43" s="1">
        <f t="shared" ref="AA43" si="27">Q43+S43+U43+W43+Y43</f>
        <v>3870</v>
      </c>
      <c r="AB43" s="12">
        <f t="shared" ref="AB43" si="28">R43+T43+V43+X43+Z43</f>
        <v>2081</v>
      </c>
      <c r="AC43" s="19">
        <f>AA43+AB43</f>
        <v>5951</v>
      </c>
      <c r="AE43" s="4" t="s">
        <v>16</v>
      </c>
      <c r="AF43" s="2">
        <f t="shared" ref="AF43:AO43" si="29">IFERROR(B43/Q43, "N.A.")</f>
        <v>1065.4616336633662</v>
      </c>
      <c r="AG43" s="2">
        <f t="shared" si="29"/>
        <v>4848.0773255813956</v>
      </c>
      <c r="AH43" s="2">
        <f t="shared" si="29"/>
        <v>258</v>
      </c>
      <c r="AI43" s="2" t="str">
        <f t="shared" si="29"/>
        <v>N.A.</v>
      </c>
      <c r="AJ43" s="2" t="str">
        <f t="shared" si="29"/>
        <v>N.A.</v>
      </c>
      <c r="AK43" s="2">
        <f t="shared" si="29"/>
        <v>21500</v>
      </c>
      <c r="AL43" s="2">
        <f t="shared" si="29"/>
        <v>908.85059578368453</v>
      </c>
      <c r="AM43" s="2">
        <f t="shared" si="29"/>
        <v>3373.4753363228701</v>
      </c>
      <c r="AN43" s="2">
        <f t="shared" si="29"/>
        <v>0</v>
      </c>
      <c r="AO43" s="2" t="str">
        <f t="shared" si="29"/>
        <v>N.A.</v>
      </c>
      <c r="AP43" s="16">
        <f t="shared" ref="AP43" si="30">IFERROR(L43/AA43, "N.A.")</f>
        <v>740.88501291989655</v>
      </c>
      <c r="AQ43" s="17">
        <f t="shared" ref="AQ43" si="31">IFERROR(M43/AB43, "N.A.")</f>
        <v>5794.3190773666511</v>
      </c>
      <c r="AR43" s="13">
        <f t="shared" ref="AR43" si="32">IFERROR(N43/AC43, "N.A.")</f>
        <v>2508.015963703579</v>
      </c>
    </row>
    <row r="44" spans="1:44" ht="15" customHeight="1" thickBot="1" x14ac:dyDescent="0.3">
      <c r="A44" s="5" t="s">
        <v>0</v>
      </c>
      <c r="B44" s="29">
        <f>B43+C43</f>
        <v>9199586</v>
      </c>
      <c r="C44" s="31"/>
      <c r="D44" s="29">
        <f>D43+E43</f>
        <v>23220</v>
      </c>
      <c r="E44" s="31"/>
      <c r="F44" s="29">
        <f>F43+G43</f>
        <v>2967000</v>
      </c>
      <c r="G44" s="31"/>
      <c r="H44" s="29">
        <f>H43+I43</f>
        <v>2735396.9999999995</v>
      </c>
      <c r="I44" s="31"/>
      <c r="J44" s="29">
        <f>J43+K43</f>
        <v>0</v>
      </c>
      <c r="K44" s="31"/>
      <c r="L44" s="29">
        <f>L43+M43</f>
        <v>14925203</v>
      </c>
      <c r="M44" s="30"/>
      <c r="N44" s="20">
        <f>B44+D44+F44+H44+J44</f>
        <v>14925203</v>
      </c>
      <c r="P44" s="5" t="s">
        <v>0</v>
      </c>
      <c r="Q44" s="29">
        <f>Q43+R43</f>
        <v>2528</v>
      </c>
      <c r="R44" s="31"/>
      <c r="S44" s="29">
        <f>S43+T43</f>
        <v>90</v>
      </c>
      <c r="T44" s="31"/>
      <c r="U44" s="29">
        <f>U43+V43</f>
        <v>138</v>
      </c>
      <c r="V44" s="31"/>
      <c r="W44" s="29">
        <f>W43+X43</f>
        <v>2405</v>
      </c>
      <c r="X44" s="31"/>
      <c r="Y44" s="29">
        <f>Y43+Z43</f>
        <v>790</v>
      </c>
      <c r="Z44" s="31"/>
      <c r="AA44" s="29">
        <f>AA43+AB43</f>
        <v>5951</v>
      </c>
      <c r="AB44" s="30"/>
      <c r="AC44" s="20">
        <f>Q44+S44+U44+W44+Y44</f>
        <v>5951</v>
      </c>
      <c r="AE44" s="5" t="s">
        <v>0</v>
      </c>
      <c r="AF44" s="32">
        <f>IFERROR(B44/Q44,"N.A.")</f>
        <v>3639.0767405063293</v>
      </c>
      <c r="AG44" s="33"/>
      <c r="AH44" s="32">
        <f>IFERROR(D44/S44,"N.A.")</f>
        <v>258</v>
      </c>
      <c r="AI44" s="33"/>
      <c r="AJ44" s="32">
        <f>IFERROR(F44/U44,"N.A.")</f>
        <v>21500</v>
      </c>
      <c r="AK44" s="33"/>
      <c r="AL44" s="32">
        <f>IFERROR(H44/W44,"N.A.")</f>
        <v>1137.3792099792097</v>
      </c>
      <c r="AM44" s="33"/>
      <c r="AN44" s="32">
        <f>IFERROR(J44/Y44,"N.A.")</f>
        <v>0</v>
      </c>
      <c r="AO44" s="33"/>
      <c r="AP44" s="32">
        <f>IFERROR(L44/AA44,"N.A.")</f>
        <v>2508.015963703579</v>
      </c>
      <c r="AQ44" s="33"/>
      <c r="AR44" s="18">
        <f>IFERROR(N44/AC44, "N.A.")</f>
        <v>2508.015963703579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40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34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4" t="s">
        <v>0</v>
      </c>
      <c r="P11" s="34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4" t="s">
        <v>0</v>
      </c>
      <c r="AE11" s="34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4" t="s">
        <v>0</v>
      </c>
    </row>
    <row r="12" spans="1:44" ht="15" customHeight="1" x14ac:dyDescent="0.25">
      <c r="A12" s="35"/>
      <c r="B12" s="39" t="s">
        <v>3</v>
      </c>
      <c r="C12" s="40"/>
      <c r="D12" s="40"/>
      <c r="E12" s="41"/>
      <c r="F12" s="42" t="s">
        <v>4</v>
      </c>
      <c r="G12" s="43"/>
      <c r="H12" s="42" t="s">
        <v>5</v>
      </c>
      <c r="I12" s="43"/>
      <c r="J12" s="42" t="s">
        <v>6</v>
      </c>
      <c r="K12" s="43"/>
      <c r="L12" s="42" t="s">
        <v>7</v>
      </c>
      <c r="M12" s="50"/>
      <c r="N12" s="35"/>
      <c r="P12" s="35"/>
      <c r="Q12" s="39" t="s">
        <v>3</v>
      </c>
      <c r="R12" s="40"/>
      <c r="S12" s="40"/>
      <c r="T12" s="41"/>
      <c r="U12" s="42" t="s">
        <v>4</v>
      </c>
      <c r="V12" s="43"/>
      <c r="W12" s="42" t="s">
        <v>5</v>
      </c>
      <c r="X12" s="43"/>
      <c r="Y12" s="42" t="s">
        <v>6</v>
      </c>
      <c r="Z12" s="43"/>
      <c r="AA12" s="42" t="s">
        <v>7</v>
      </c>
      <c r="AB12" s="50"/>
      <c r="AC12" s="35"/>
      <c r="AE12" s="35"/>
      <c r="AF12" s="39" t="s">
        <v>3</v>
      </c>
      <c r="AG12" s="40"/>
      <c r="AH12" s="40"/>
      <c r="AI12" s="41"/>
      <c r="AJ12" s="42" t="s">
        <v>4</v>
      </c>
      <c r="AK12" s="43"/>
      <c r="AL12" s="42" t="s">
        <v>5</v>
      </c>
      <c r="AM12" s="43"/>
      <c r="AN12" s="42" t="s">
        <v>6</v>
      </c>
      <c r="AO12" s="43"/>
      <c r="AP12" s="42" t="s">
        <v>7</v>
      </c>
      <c r="AQ12" s="50"/>
      <c r="AR12" s="35"/>
    </row>
    <row r="13" spans="1:44" ht="15" customHeight="1" thickBot="1" x14ac:dyDescent="0.3">
      <c r="A13" s="35"/>
      <c r="B13" s="46" t="s">
        <v>8</v>
      </c>
      <c r="C13" s="47"/>
      <c r="D13" s="48" t="s">
        <v>9</v>
      </c>
      <c r="E13" s="49"/>
      <c r="F13" s="44"/>
      <c r="G13" s="45"/>
      <c r="H13" s="44"/>
      <c r="I13" s="45"/>
      <c r="J13" s="44"/>
      <c r="K13" s="45"/>
      <c r="L13" s="44"/>
      <c r="M13" s="51"/>
      <c r="N13" s="35"/>
      <c r="P13" s="35"/>
      <c r="Q13" s="46" t="s">
        <v>8</v>
      </c>
      <c r="R13" s="47"/>
      <c r="S13" s="48" t="s">
        <v>9</v>
      </c>
      <c r="T13" s="49"/>
      <c r="U13" s="44"/>
      <c r="V13" s="45"/>
      <c r="W13" s="44"/>
      <c r="X13" s="45"/>
      <c r="Y13" s="44"/>
      <c r="Z13" s="45"/>
      <c r="AA13" s="44"/>
      <c r="AB13" s="51"/>
      <c r="AC13" s="35"/>
      <c r="AE13" s="35"/>
      <c r="AF13" s="46" t="s">
        <v>8</v>
      </c>
      <c r="AG13" s="47"/>
      <c r="AH13" s="48" t="s">
        <v>9</v>
      </c>
      <c r="AI13" s="49"/>
      <c r="AJ13" s="44"/>
      <c r="AK13" s="45"/>
      <c r="AL13" s="44"/>
      <c r="AM13" s="45"/>
      <c r="AN13" s="44"/>
      <c r="AO13" s="45"/>
      <c r="AP13" s="44"/>
      <c r="AQ13" s="51"/>
      <c r="AR13" s="35"/>
    </row>
    <row r="14" spans="1:44" ht="15" customHeight="1" thickBot="1" x14ac:dyDescent="0.3">
      <c r="A14" s="36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6"/>
      <c r="P14" s="36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6"/>
      <c r="AE14" s="36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6"/>
    </row>
    <row r="15" spans="1:44" ht="15" customHeight="1" thickBot="1" x14ac:dyDescent="0.3">
      <c r="A15" s="3" t="s">
        <v>12</v>
      </c>
      <c r="B15" s="2">
        <v>2277786</v>
      </c>
      <c r="C15" s="2"/>
      <c r="D15" s="2">
        <v>1812450</v>
      </c>
      <c r="E15" s="2"/>
      <c r="F15" s="2">
        <v>10116000</v>
      </c>
      <c r="G15" s="2"/>
      <c r="H15" s="2">
        <v>2812810</v>
      </c>
      <c r="I15" s="2"/>
      <c r="J15" s="2">
        <v>0</v>
      </c>
      <c r="K15" s="2"/>
      <c r="L15" s="1">
        <f t="shared" ref="L15:M18" si="0">B15+D15+F15+H15+J15</f>
        <v>17019046</v>
      </c>
      <c r="M15" s="12">
        <f t="shared" si="0"/>
        <v>0</v>
      </c>
      <c r="N15" s="13">
        <f>L15+M15</f>
        <v>17019046</v>
      </c>
      <c r="P15" s="3" t="s">
        <v>12</v>
      </c>
      <c r="Q15" s="2">
        <v>1124</v>
      </c>
      <c r="R15" s="2">
        <v>0</v>
      </c>
      <c r="S15" s="2">
        <v>281</v>
      </c>
      <c r="T15" s="2">
        <v>0</v>
      </c>
      <c r="U15" s="2">
        <v>562</v>
      </c>
      <c r="V15" s="2">
        <v>0</v>
      </c>
      <c r="W15" s="2">
        <v>1124</v>
      </c>
      <c r="X15" s="2">
        <v>0</v>
      </c>
      <c r="Y15" s="2">
        <v>562</v>
      </c>
      <c r="Z15" s="2">
        <v>0</v>
      </c>
      <c r="AA15" s="1">
        <f t="shared" ref="AA15:AB18" si="1">Q15+S15+U15+W15+Y15</f>
        <v>3653</v>
      </c>
      <c r="AB15" s="12">
        <f t="shared" si="1"/>
        <v>0</v>
      </c>
      <c r="AC15" s="13">
        <f>AA15+AB15</f>
        <v>3653</v>
      </c>
      <c r="AE15" s="3" t="s">
        <v>12</v>
      </c>
      <c r="AF15" s="2">
        <f t="shared" ref="AF15:AR18" si="2">IFERROR(B15/Q15, "N.A.")</f>
        <v>2026.5</v>
      </c>
      <c r="AG15" s="2" t="str">
        <f t="shared" si="2"/>
        <v>N.A.</v>
      </c>
      <c r="AH15" s="2">
        <f t="shared" si="2"/>
        <v>6450</v>
      </c>
      <c r="AI15" s="2" t="str">
        <f t="shared" si="2"/>
        <v>N.A.</v>
      </c>
      <c r="AJ15" s="2">
        <f t="shared" si="2"/>
        <v>18000</v>
      </c>
      <c r="AK15" s="2" t="str">
        <f t="shared" si="2"/>
        <v>N.A.</v>
      </c>
      <c r="AL15" s="2">
        <f t="shared" si="2"/>
        <v>2502.5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4658.9230769230771</v>
      </c>
      <c r="AQ15" s="17" t="str">
        <f t="shared" si="2"/>
        <v>N.A.</v>
      </c>
      <c r="AR15" s="13">
        <f t="shared" si="2"/>
        <v>4658.9230769230771</v>
      </c>
    </row>
    <row r="16" spans="1:44" ht="15" customHeight="1" thickBot="1" x14ac:dyDescent="0.3">
      <c r="A16" s="3" t="s">
        <v>13</v>
      </c>
      <c r="B16" s="2">
        <v>646300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646300</v>
      </c>
      <c r="M16" s="12">
        <f t="shared" si="0"/>
        <v>0</v>
      </c>
      <c r="N16" s="13">
        <f>L16+M16</f>
        <v>646300</v>
      </c>
      <c r="P16" s="3" t="s">
        <v>13</v>
      </c>
      <c r="Q16" s="2">
        <v>562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562</v>
      </c>
      <c r="AB16" s="12">
        <f t="shared" si="1"/>
        <v>0</v>
      </c>
      <c r="AC16" s="13">
        <f>AA16+AB16</f>
        <v>562</v>
      </c>
      <c r="AE16" s="3" t="s">
        <v>13</v>
      </c>
      <c r="AF16" s="2">
        <f t="shared" si="2"/>
        <v>1150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1150</v>
      </c>
      <c r="AQ16" s="17" t="str">
        <f t="shared" si="2"/>
        <v>N.A.</v>
      </c>
      <c r="AR16" s="13">
        <f t="shared" si="2"/>
        <v>1150</v>
      </c>
    </row>
    <row r="17" spans="1:44" ht="15" customHeight="1" thickBot="1" x14ac:dyDescent="0.3">
      <c r="A17" s="3" t="s">
        <v>14</v>
      </c>
      <c r="B17" s="2">
        <v>1109388</v>
      </c>
      <c r="C17" s="2">
        <v>19889180</v>
      </c>
      <c r="D17" s="2">
        <v>1087470</v>
      </c>
      <c r="E17" s="2"/>
      <c r="F17" s="2"/>
      <c r="G17" s="2">
        <v>3135960</v>
      </c>
      <c r="H17" s="2"/>
      <c r="I17" s="2"/>
      <c r="J17" s="2">
        <v>0</v>
      </c>
      <c r="K17" s="2"/>
      <c r="L17" s="1">
        <f t="shared" si="0"/>
        <v>2196858</v>
      </c>
      <c r="M17" s="12">
        <f t="shared" si="0"/>
        <v>23025140</v>
      </c>
      <c r="N17" s="13">
        <f>L17+M17</f>
        <v>25221998</v>
      </c>
      <c r="P17" s="3" t="s">
        <v>14</v>
      </c>
      <c r="Q17" s="2">
        <v>562</v>
      </c>
      <c r="R17" s="2">
        <v>4496</v>
      </c>
      <c r="S17" s="2">
        <v>562</v>
      </c>
      <c r="T17" s="2">
        <v>0</v>
      </c>
      <c r="U17" s="2">
        <v>0</v>
      </c>
      <c r="V17" s="2">
        <v>562</v>
      </c>
      <c r="W17" s="2">
        <v>0</v>
      </c>
      <c r="X17" s="2">
        <v>0</v>
      </c>
      <c r="Y17" s="2">
        <v>281</v>
      </c>
      <c r="Z17" s="2">
        <v>0</v>
      </c>
      <c r="AA17" s="1">
        <f t="shared" si="1"/>
        <v>1405</v>
      </c>
      <c r="AB17" s="12">
        <f t="shared" si="1"/>
        <v>5058</v>
      </c>
      <c r="AC17" s="13">
        <f>AA17+AB17</f>
        <v>6463</v>
      </c>
      <c r="AE17" s="3" t="s">
        <v>14</v>
      </c>
      <c r="AF17" s="2">
        <f t="shared" si="2"/>
        <v>1974</v>
      </c>
      <c r="AG17" s="2">
        <f t="shared" si="2"/>
        <v>4423.75</v>
      </c>
      <c r="AH17" s="2">
        <f t="shared" si="2"/>
        <v>1935</v>
      </c>
      <c r="AI17" s="2" t="str">
        <f t="shared" si="2"/>
        <v>N.A.</v>
      </c>
      <c r="AJ17" s="2" t="str">
        <f t="shared" si="2"/>
        <v>N.A.</v>
      </c>
      <c r="AK17" s="2">
        <f t="shared" si="2"/>
        <v>5580</v>
      </c>
      <c r="AL17" s="2" t="str">
        <f t="shared" si="2"/>
        <v>N.A.</v>
      </c>
      <c r="AM17" s="2" t="str">
        <f t="shared" si="2"/>
        <v>N.A.</v>
      </c>
      <c r="AN17" s="2">
        <f t="shared" si="2"/>
        <v>0</v>
      </c>
      <c r="AO17" s="2" t="str">
        <f t="shared" si="2"/>
        <v>N.A.</v>
      </c>
      <c r="AP17" s="16">
        <f t="shared" si="2"/>
        <v>1563.6</v>
      </c>
      <c r="AQ17" s="17">
        <f t="shared" si="2"/>
        <v>4552.2222222222226</v>
      </c>
      <c r="AR17" s="13">
        <f t="shared" si="2"/>
        <v>3902.521739130435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1208300</v>
      </c>
      <c r="I18" s="2"/>
      <c r="J18" s="2"/>
      <c r="K18" s="2"/>
      <c r="L18" s="1">
        <f t="shared" si="0"/>
        <v>1208300</v>
      </c>
      <c r="M18" s="12">
        <f t="shared" si="0"/>
        <v>0</v>
      </c>
      <c r="N18" s="13">
        <f>L18+M18</f>
        <v>1208300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562</v>
      </c>
      <c r="X18" s="2">
        <v>0</v>
      </c>
      <c r="Y18" s="2">
        <v>0</v>
      </c>
      <c r="Z18" s="2">
        <v>0</v>
      </c>
      <c r="AA18" s="1">
        <f t="shared" si="1"/>
        <v>562</v>
      </c>
      <c r="AB18" s="12">
        <f t="shared" si="1"/>
        <v>0</v>
      </c>
      <c r="AC18" s="19">
        <f>AA18+AB18</f>
        <v>562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2150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6">
        <f t="shared" si="2"/>
        <v>2150</v>
      </c>
      <c r="AQ18" s="17" t="str">
        <f t="shared" si="2"/>
        <v>N.A.</v>
      </c>
      <c r="AR18" s="13">
        <f t="shared" si="2"/>
        <v>2150</v>
      </c>
    </row>
    <row r="19" spans="1:44" ht="15" customHeight="1" thickBot="1" x14ac:dyDescent="0.3">
      <c r="A19" s="4" t="s">
        <v>16</v>
      </c>
      <c r="B19" s="2">
        <v>4033474</v>
      </c>
      <c r="C19" s="2">
        <v>19889180</v>
      </c>
      <c r="D19" s="2">
        <v>2899920</v>
      </c>
      <c r="E19" s="2"/>
      <c r="F19" s="2">
        <v>10116000</v>
      </c>
      <c r="G19" s="2">
        <v>3135960</v>
      </c>
      <c r="H19" s="2">
        <v>4021110</v>
      </c>
      <c r="I19" s="2"/>
      <c r="J19" s="2">
        <v>0</v>
      </c>
      <c r="K19" s="2"/>
      <c r="L19" s="1">
        <f t="shared" ref="L19" si="3">B19+D19+F19+H19+J19</f>
        <v>21070504</v>
      </c>
      <c r="M19" s="12">
        <f t="shared" ref="M19" si="4">C19+E19+G19+I19+K19</f>
        <v>23025140</v>
      </c>
      <c r="N19" s="19">
        <f>L19+M19</f>
        <v>44095644</v>
      </c>
      <c r="P19" s="4" t="s">
        <v>16</v>
      </c>
      <c r="Q19" s="2">
        <v>2248</v>
      </c>
      <c r="R19" s="2">
        <v>4496</v>
      </c>
      <c r="S19" s="2">
        <v>843</v>
      </c>
      <c r="T19" s="2">
        <v>0</v>
      </c>
      <c r="U19" s="2">
        <v>562</v>
      </c>
      <c r="V19" s="2">
        <v>562</v>
      </c>
      <c r="W19" s="2">
        <v>1686</v>
      </c>
      <c r="X19" s="2">
        <v>0</v>
      </c>
      <c r="Y19" s="2">
        <v>843</v>
      </c>
      <c r="Z19" s="2">
        <v>0</v>
      </c>
      <c r="AA19" s="1">
        <f t="shared" ref="AA19" si="5">Q19+S19+U19+W19+Y19</f>
        <v>6182</v>
      </c>
      <c r="AB19" s="12">
        <f t="shared" ref="AB19" si="6">R19+T19+V19+X19+Z19</f>
        <v>5058</v>
      </c>
      <c r="AC19" s="13">
        <f>AA19+AB19</f>
        <v>11240</v>
      </c>
      <c r="AE19" s="4" t="s">
        <v>16</v>
      </c>
      <c r="AF19" s="2">
        <f t="shared" ref="AF19:AO19" si="7">IFERROR(B19/Q19, "N.A.")</f>
        <v>1794.25</v>
      </c>
      <c r="AG19" s="2">
        <f t="shared" si="7"/>
        <v>4423.75</v>
      </c>
      <c r="AH19" s="2">
        <f t="shared" si="7"/>
        <v>3440</v>
      </c>
      <c r="AI19" s="2" t="str">
        <f t="shared" si="7"/>
        <v>N.A.</v>
      </c>
      <c r="AJ19" s="2">
        <f t="shared" si="7"/>
        <v>18000</v>
      </c>
      <c r="AK19" s="2">
        <f t="shared" si="7"/>
        <v>5580</v>
      </c>
      <c r="AL19" s="2">
        <f t="shared" si="7"/>
        <v>2385</v>
      </c>
      <c r="AM19" s="2" t="str">
        <f t="shared" si="7"/>
        <v>N.A.</v>
      </c>
      <c r="AN19" s="2">
        <f t="shared" si="7"/>
        <v>0</v>
      </c>
      <c r="AO19" s="2" t="str">
        <f t="shared" si="7"/>
        <v>N.A.</v>
      </c>
      <c r="AP19" s="16">
        <f t="shared" ref="AP19" si="8">IFERROR(L19/AA19, "N.A.")</f>
        <v>3408.3636363636365</v>
      </c>
      <c r="AQ19" s="17">
        <f t="shared" ref="AQ19" si="9">IFERROR(M19/AB19, "N.A.")</f>
        <v>4552.2222222222226</v>
      </c>
      <c r="AR19" s="13">
        <f t="shared" ref="AR19" si="10">IFERROR(N19/AC19, "N.A.")</f>
        <v>3923.1</v>
      </c>
    </row>
    <row r="20" spans="1:44" ht="15" customHeight="1" thickBot="1" x14ac:dyDescent="0.3">
      <c r="A20" s="5" t="s">
        <v>0</v>
      </c>
      <c r="B20" s="29">
        <f>B19+C19</f>
        <v>23922654</v>
      </c>
      <c r="C20" s="31"/>
      <c r="D20" s="29">
        <f>D19+E19</f>
        <v>2899920</v>
      </c>
      <c r="E20" s="31"/>
      <c r="F20" s="29">
        <f>F19+G19</f>
        <v>13251960</v>
      </c>
      <c r="G20" s="31"/>
      <c r="H20" s="29">
        <f>H19+I19</f>
        <v>4021110</v>
      </c>
      <c r="I20" s="31"/>
      <c r="J20" s="29">
        <f>J19+K19</f>
        <v>0</v>
      </c>
      <c r="K20" s="31"/>
      <c r="L20" s="29">
        <f>L19+M19</f>
        <v>44095644</v>
      </c>
      <c r="M20" s="30"/>
      <c r="N20" s="20">
        <f>B20+D20+F20+H20+J20</f>
        <v>44095644</v>
      </c>
      <c r="P20" s="5" t="s">
        <v>0</v>
      </c>
      <c r="Q20" s="29">
        <f>Q19+R19</f>
        <v>6744</v>
      </c>
      <c r="R20" s="31"/>
      <c r="S20" s="29">
        <f>S19+T19</f>
        <v>843</v>
      </c>
      <c r="T20" s="31"/>
      <c r="U20" s="29">
        <f>U19+V19</f>
        <v>1124</v>
      </c>
      <c r="V20" s="31"/>
      <c r="W20" s="29">
        <f>W19+X19</f>
        <v>1686</v>
      </c>
      <c r="X20" s="31"/>
      <c r="Y20" s="29">
        <f>Y19+Z19</f>
        <v>843</v>
      </c>
      <c r="Z20" s="31"/>
      <c r="AA20" s="29">
        <f>AA19+AB19</f>
        <v>11240</v>
      </c>
      <c r="AB20" s="31"/>
      <c r="AC20" s="21">
        <f>Q20+S20+U20+W20+Y20</f>
        <v>11240</v>
      </c>
      <c r="AE20" s="5" t="s">
        <v>0</v>
      </c>
      <c r="AF20" s="32">
        <f>IFERROR(B20/Q20,"N.A.")</f>
        <v>3547.25</v>
      </c>
      <c r="AG20" s="33"/>
      <c r="AH20" s="32">
        <f>IFERROR(D20/S20,"N.A.")</f>
        <v>3440</v>
      </c>
      <c r="AI20" s="33"/>
      <c r="AJ20" s="32">
        <f>IFERROR(F20/U20,"N.A.")</f>
        <v>11790</v>
      </c>
      <c r="AK20" s="33"/>
      <c r="AL20" s="32">
        <f>IFERROR(H20/W20,"N.A.")</f>
        <v>2385</v>
      </c>
      <c r="AM20" s="33"/>
      <c r="AN20" s="32">
        <f>IFERROR(J20/Y20,"N.A.")</f>
        <v>0</v>
      </c>
      <c r="AO20" s="33"/>
      <c r="AP20" s="32">
        <f>IFERROR(L20/AA20,"N.A.")</f>
        <v>3923.1</v>
      </c>
      <c r="AQ20" s="33"/>
      <c r="AR20" s="18">
        <f>IFERROR(N20/AC20, "N.A.")</f>
        <v>3923.1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34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4" t="s">
        <v>0</v>
      </c>
      <c r="P23" s="34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4" t="s">
        <v>0</v>
      </c>
      <c r="AE23" s="34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4" t="s">
        <v>0</v>
      </c>
    </row>
    <row r="24" spans="1:44" ht="15" customHeight="1" x14ac:dyDescent="0.25">
      <c r="A24" s="35"/>
      <c r="B24" s="39" t="s">
        <v>3</v>
      </c>
      <c r="C24" s="40"/>
      <c r="D24" s="40"/>
      <c r="E24" s="41"/>
      <c r="F24" s="42" t="s">
        <v>4</v>
      </c>
      <c r="G24" s="43"/>
      <c r="H24" s="42" t="s">
        <v>5</v>
      </c>
      <c r="I24" s="43"/>
      <c r="J24" s="42" t="s">
        <v>6</v>
      </c>
      <c r="K24" s="43"/>
      <c r="L24" s="42" t="s">
        <v>7</v>
      </c>
      <c r="M24" s="50"/>
      <c r="N24" s="35"/>
      <c r="P24" s="35"/>
      <c r="Q24" s="39" t="s">
        <v>3</v>
      </c>
      <c r="R24" s="40"/>
      <c r="S24" s="40"/>
      <c r="T24" s="41"/>
      <c r="U24" s="42" t="s">
        <v>4</v>
      </c>
      <c r="V24" s="43"/>
      <c r="W24" s="42" t="s">
        <v>5</v>
      </c>
      <c r="X24" s="43"/>
      <c r="Y24" s="42" t="s">
        <v>6</v>
      </c>
      <c r="Z24" s="43"/>
      <c r="AA24" s="42" t="s">
        <v>7</v>
      </c>
      <c r="AB24" s="50"/>
      <c r="AC24" s="35"/>
      <c r="AE24" s="35"/>
      <c r="AF24" s="39" t="s">
        <v>3</v>
      </c>
      <c r="AG24" s="40"/>
      <c r="AH24" s="40"/>
      <c r="AI24" s="41"/>
      <c r="AJ24" s="42" t="s">
        <v>4</v>
      </c>
      <c r="AK24" s="43"/>
      <c r="AL24" s="42" t="s">
        <v>5</v>
      </c>
      <c r="AM24" s="43"/>
      <c r="AN24" s="42" t="s">
        <v>6</v>
      </c>
      <c r="AO24" s="43"/>
      <c r="AP24" s="42" t="s">
        <v>7</v>
      </c>
      <c r="AQ24" s="50"/>
      <c r="AR24" s="35"/>
    </row>
    <row r="25" spans="1:44" ht="15" customHeight="1" thickBot="1" x14ac:dyDescent="0.3">
      <c r="A25" s="35"/>
      <c r="B25" s="46" t="s">
        <v>8</v>
      </c>
      <c r="C25" s="47"/>
      <c r="D25" s="48" t="s">
        <v>9</v>
      </c>
      <c r="E25" s="49"/>
      <c r="F25" s="44"/>
      <c r="G25" s="45"/>
      <c r="H25" s="44"/>
      <c r="I25" s="45"/>
      <c r="J25" s="44"/>
      <c r="K25" s="45"/>
      <c r="L25" s="44"/>
      <c r="M25" s="51"/>
      <c r="N25" s="35"/>
      <c r="P25" s="35"/>
      <c r="Q25" s="46" t="s">
        <v>8</v>
      </c>
      <c r="R25" s="47"/>
      <c r="S25" s="48" t="s">
        <v>9</v>
      </c>
      <c r="T25" s="49"/>
      <c r="U25" s="44"/>
      <c r="V25" s="45"/>
      <c r="W25" s="44"/>
      <c r="X25" s="45"/>
      <c r="Y25" s="44"/>
      <c r="Z25" s="45"/>
      <c r="AA25" s="44"/>
      <c r="AB25" s="51"/>
      <c r="AC25" s="35"/>
      <c r="AE25" s="35"/>
      <c r="AF25" s="46" t="s">
        <v>8</v>
      </c>
      <c r="AG25" s="47"/>
      <c r="AH25" s="48" t="s">
        <v>9</v>
      </c>
      <c r="AI25" s="49"/>
      <c r="AJ25" s="44"/>
      <c r="AK25" s="45"/>
      <c r="AL25" s="44"/>
      <c r="AM25" s="45"/>
      <c r="AN25" s="44"/>
      <c r="AO25" s="45"/>
      <c r="AP25" s="44"/>
      <c r="AQ25" s="51"/>
      <c r="AR25" s="35"/>
    </row>
    <row r="26" spans="1:44" ht="15" customHeight="1" thickBot="1" x14ac:dyDescent="0.3">
      <c r="A26" s="36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6"/>
      <c r="P26" s="36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6"/>
      <c r="AE26" s="36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6"/>
    </row>
    <row r="27" spans="1:44" ht="15" customHeight="1" thickBot="1" x14ac:dyDescent="0.3">
      <c r="A27" s="3" t="s">
        <v>12</v>
      </c>
      <c r="B27" s="2">
        <v>1697802</v>
      </c>
      <c r="C27" s="2"/>
      <c r="D27" s="2">
        <v>1812450</v>
      </c>
      <c r="E27" s="2"/>
      <c r="F27" s="2">
        <v>8430000</v>
      </c>
      <c r="G27" s="2"/>
      <c r="H27" s="2">
        <v>2110310</v>
      </c>
      <c r="I27" s="2"/>
      <c r="J27" s="2"/>
      <c r="K27" s="2"/>
      <c r="L27" s="1">
        <f t="shared" ref="L27:M30" si="11">B27+D27+F27+H27+J27</f>
        <v>14050562</v>
      </c>
      <c r="M27" s="12">
        <f t="shared" si="11"/>
        <v>0</v>
      </c>
      <c r="N27" s="13">
        <f>L27+M27</f>
        <v>14050562</v>
      </c>
      <c r="P27" s="3" t="s">
        <v>12</v>
      </c>
      <c r="Q27" s="2">
        <v>843</v>
      </c>
      <c r="R27" s="2">
        <v>0</v>
      </c>
      <c r="S27" s="2">
        <v>281</v>
      </c>
      <c r="T27" s="2">
        <v>0</v>
      </c>
      <c r="U27" s="2">
        <v>281</v>
      </c>
      <c r="V27" s="2">
        <v>0</v>
      </c>
      <c r="W27" s="2">
        <v>562</v>
      </c>
      <c r="X27" s="2">
        <v>0</v>
      </c>
      <c r="Y27" s="2">
        <v>0</v>
      </c>
      <c r="Z27" s="2">
        <v>0</v>
      </c>
      <c r="AA27" s="1">
        <f t="shared" ref="AA27:AB30" si="12">Q27+S27+U27+W27+Y27</f>
        <v>1967</v>
      </c>
      <c r="AB27" s="12">
        <f t="shared" si="12"/>
        <v>0</v>
      </c>
      <c r="AC27" s="13">
        <f>AA27+AB27</f>
        <v>1967</v>
      </c>
      <c r="AE27" s="3" t="s">
        <v>12</v>
      </c>
      <c r="AF27" s="2">
        <f t="shared" ref="AF27:AR30" si="13">IFERROR(B27/Q27, "N.A.")</f>
        <v>2014</v>
      </c>
      <c r="AG27" s="2" t="str">
        <f t="shared" si="13"/>
        <v>N.A.</v>
      </c>
      <c r="AH27" s="2">
        <f t="shared" si="13"/>
        <v>6450</v>
      </c>
      <c r="AI27" s="2" t="str">
        <f t="shared" si="13"/>
        <v>N.A.</v>
      </c>
      <c r="AJ27" s="2">
        <f t="shared" si="13"/>
        <v>30000</v>
      </c>
      <c r="AK27" s="2" t="str">
        <f t="shared" si="13"/>
        <v>N.A.</v>
      </c>
      <c r="AL27" s="2">
        <f t="shared" si="13"/>
        <v>3755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6">
        <f t="shared" si="13"/>
        <v>7143.1428571428569</v>
      </c>
      <c r="AQ27" s="17" t="str">
        <f t="shared" si="13"/>
        <v>N.A.</v>
      </c>
      <c r="AR27" s="13">
        <f t="shared" si="13"/>
        <v>7143.1428571428569</v>
      </c>
    </row>
    <row r="28" spans="1:44" ht="15" customHeight="1" thickBot="1" x14ac:dyDescent="0.3">
      <c r="A28" s="3" t="s">
        <v>13</v>
      </c>
      <c r="B28" s="2">
        <v>84300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84300</v>
      </c>
      <c r="M28" s="12">
        <f t="shared" si="11"/>
        <v>0</v>
      </c>
      <c r="N28" s="13">
        <f>L28+M28</f>
        <v>84300</v>
      </c>
      <c r="P28" s="3" t="s">
        <v>13</v>
      </c>
      <c r="Q28" s="2">
        <v>281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281</v>
      </c>
      <c r="AB28" s="12">
        <f t="shared" si="12"/>
        <v>0</v>
      </c>
      <c r="AC28" s="13">
        <f>AA28+AB28</f>
        <v>281</v>
      </c>
      <c r="AE28" s="3" t="s">
        <v>13</v>
      </c>
      <c r="AF28" s="2">
        <f t="shared" si="13"/>
        <v>300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>
        <f t="shared" si="13"/>
        <v>300</v>
      </c>
      <c r="AQ28" s="17" t="str">
        <f t="shared" si="13"/>
        <v>N.A.</v>
      </c>
      <c r="AR28" s="13">
        <f t="shared" si="13"/>
        <v>300</v>
      </c>
    </row>
    <row r="29" spans="1:44" ht="15" customHeight="1" thickBot="1" x14ac:dyDescent="0.3">
      <c r="A29" s="3" t="s">
        <v>14</v>
      </c>
      <c r="B29" s="2">
        <v>434988</v>
      </c>
      <c r="C29" s="2">
        <v>12948480</v>
      </c>
      <c r="D29" s="2">
        <v>1087470</v>
      </c>
      <c r="E29" s="2"/>
      <c r="F29" s="2"/>
      <c r="G29" s="2">
        <v>3135960</v>
      </c>
      <c r="H29" s="2"/>
      <c r="I29" s="2"/>
      <c r="J29" s="2"/>
      <c r="K29" s="2"/>
      <c r="L29" s="1">
        <f t="shared" si="11"/>
        <v>1522458</v>
      </c>
      <c r="M29" s="12">
        <f t="shared" si="11"/>
        <v>16084440</v>
      </c>
      <c r="N29" s="13">
        <f>L29+M29</f>
        <v>17606898</v>
      </c>
      <c r="P29" s="3" t="s">
        <v>14</v>
      </c>
      <c r="Q29" s="2">
        <v>281</v>
      </c>
      <c r="R29" s="2">
        <v>2810</v>
      </c>
      <c r="S29" s="2">
        <v>562</v>
      </c>
      <c r="T29" s="2">
        <v>0</v>
      </c>
      <c r="U29" s="2">
        <v>0</v>
      </c>
      <c r="V29" s="2">
        <v>562</v>
      </c>
      <c r="W29" s="2">
        <v>0</v>
      </c>
      <c r="X29" s="2">
        <v>0</v>
      </c>
      <c r="Y29" s="2">
        <v>0</v>
      </c>
      <c r="Z29" s="2">
        <v>0</v>
      </c>
      <c r="AA29" s="1">
        <f t="shared" si="12"/>
        <v>843</v>
      </c>
      <c r="AB29" s="12">
        <f t="shared" si="12"/>
        <v>3372</v>
      </c>
      <c r="AC29" s="13">
        <f>AA29+AB29</f>
        <v>4215</v>
      </c>
      <c r="AE29" s="3" t="s">
        <v>14</v>
      </c>
      <c r="AF29" s="2">
        <f t="shared" si="13"/>
        <v>1548</v>
      </c>
      <c r="AG29" s="2">
        <f t="shared" si="13"/>
        <v>4608</v>
      </c>
      <c r="AH29" s="2">
        <f t="shared" si="13"/>
        <v>1935</v>
      </c>
      <c r="AI29" s="2" t="str">
        <f t="shared" si="13"/>
        <v>N.A.</v>
      </c>
      <c r="AJ29" s="2" t="str">
        <f t="shared" si="13"/>
        <v>N.A.</v>
      </c>
      <c r="AK29" s="2">
        <f t="shared" si="13"/>
        <v>5580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6">
        <f t="shared" si="13"/>
        <v>1806</v>
      </c>
      <c r="AQ29" s="17">
        <f t="shared" si="13"/>
        <v>4770</v>
      </c>
      <c r="AR29" s="13">
        <f t="shared" si="13"/>
        <v>4177.2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1208300</v>
      </c>
      <c r="I30" s="2"/>
      <c r="J30" s="2"/>
      <c r="K30" s="2"/>
      <c r="L30" s="1">
        <f t="shared" si="11"/>
        <v>1208300</v>
      </c>
      <c r="M30" s="12">
        <f t="shared" si="11"/>
        <v>0</v>
      </c>
      <c r="N30" s="13">
        <f>L30+M30</f>
        <v>1208300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562</v>
      </c>
      <c r="X30" s="2">
        <v>0</v>
      </c>
      <c r="Y30" s="2">
        <v>0</v>
      </c>
      <c r="Z30" s="2">
        <v>0</v>
      </c>
      <c r="AA30" s="1">
        <f t="shared" si="12"/>
        <v>562</v>
      </c>
      <c r="AB30" s="12">
        <f t="shared" si="12"/>
        <v>0</v>
      </c>
      <c r="AC30" s="19">
        <f>AA30+AB30</f>
        <v>562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2150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6">
        <f t="shared" si="13"/>
        <v>2150</v>
      </c>
      <c r="AQ30" s="17" t="str">
        <f t="shared" si="13"/>
        <v>N.A.</v>
      </c>
      <c r="AR30" s="13">
        <f t="shared" si="13"/>
        <v>2150</v>
      </c>
    </row>
    <row r="31" spans="1:44" ht="15" customHeight="1" thickBot="1" x14ac:dyDescent="0.3">
      <c r="A31" s="4" t="s">
        <v>16</v>
      </c>
      <c r="B31" s="2">
        <v>2217090</v>
      </c>
      <c r="C31" s="2">
        <v>12948480</v>
      </c>
      <c r="D31" s="2">
        <v>2899920</v>
      </c>
      <c r="E31" s="2"/>
      <c r="F31" s="2">
        <v>8430000</v>
      </c>
      <c r="G31" s="2">
        <v>3135960</v>
      </c>
      <c r="H31" s="2">
        <v>3318610</v>
      </c>
      <c r="I31" s="2"/>
      <c r="J31" s="2"/>
      <c r="K31" s="2"/>
      <c r="L31" s="1">
        <f t="shared" ref="L31" si="14">B31+D31+F31+H31+J31</f>
        <v>16865620</v>
      </c>
      <c r="M31" s="12">
        <f t="shared" ref="M31" si="15">C31+E31+G31+I31+K31</f>
        <v>16084440</v>
      </c>
      <c r="N31" s="19">
        <f>L31+M31</f>
        <v>32950060</v>
      </c>
      <c r="P31" s="4" t="s">
        <v>16</v>
      </c>
      <c r="Q31" s="2">
        <v>1405</v>
      </c>
      <c r="R31" s="2">
        <v>2810</v>
      </c>
      <c r="S31" s="2">
        <v>843</v>
      </c>
      <c r="T31" s="2">
        <v>0</v>
      </c>
      <c r="U31" s="2">
        <v>281</v>
      </c>
      <c r="V31" s="2">
        <v>562</v>
      </c>
      <c r="W31" s="2">
        <v>1124</v>
      </c>
      <c r="X31" s="2">
        <v>0</v>
      </c>
      <c r="Y31" s="2">
        <v>0</v>
      </c>
      <c r="Z31" s="2">
        <v>0</v>
      </c>
      <c r="AA31" s="1">
        <f t="shared" ref="AA31" si="16">Q31+S31+U31+W31+Y31</f>
        <v>3653</v>
      </c>
      <c r="AB31" s="12">
        <f t="shared" ref="AB31" si="17">R31+T31+V31+X31+Z31</f>
        <v>3372</v>
      </c>
      <c r="AC31" s="13">
        <f>AA31+AB31</f>
        <v>7025</v>
      </c>
      <c r="AE31" s="4" t="s">
        <v>16</v>
      </c>
      <c r="AF31" s="2">
        <f t="shared" ref="AF31:AO31" si="18">IFERROR(B31/Q31, "N.A.")</f>
        <v>1578</v>
      </c>
      <c r="AG31" s="2">
        <f t="shared" si="18"/>
        <v>4608</v>
      </c>
      <c r="AH31" s="2">
        <f t="shared" si="18"/>
        <v>3440</v>
      </c>
      <c r="AI31" s="2" t="str">
        <f t="shared" si="18"/>
        <v>N.A.</v>
      </c>
      <c r="AJ31" s="2">
        <f t="shared" si="18"/>
        <v>30000</v>
      </c>
      <c r="AK31" s="2">
        <f t="shared" si="18"/>
        <v>5580</v>
      </c>
      <c r="AL31" s="2">
        <f t="shared" si="18"/>
        <v>2952.5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6">
        <f t="shared" ref="AP31" si="19">IFERROR(L31/AA31, "N.A.")</f>
        <v>4616.9230769230771</v>
      </c>
      <c r="AQ31" s="17">
        <f t="shared" ref="AQ31" si="20">IFERROR(M31/AB31, "N.A.")</f>
        <v>4770</v>
      </c>
      <c r="AR31" s="13">
        <f t="shared" ref="AR31" si="21">IFERROR(N31/AC31, "N.A.")</f>
        <v>4690.3999999999996</v>
      </c>
    </row>
    <row r="32" spans="1:44" ht="15" customHeight="1" thickBot="1" x14ac:dyDescent="0.3">
      <c r="A32" s="5" t="s">
        <v>0</v>
      </c>
      <c r="B32" s="29">
        <f>B31+C31</f>
        <v>15165570</v>
      </c>
      <c r="C32" s="31"/>
      <c r="D32" s="29">
        <f>D31+E31</f>
        <v>2899920</v>
      </c>
      <c r="E32" s="31"/>
      <c r="F32" s="29">
        <f>F31+G31</f>
        <v>11565960</v>
      </c>
      <c r="G32" s="31"/>
      <c r="H32" s="29">
        <f>H31+I31</f>
        <v>3318610</v>
      </c>
      <c r="I32" s="31"/>
      <c r="J32" s="29">
        <f>J31+K31</f>
        <v>0</v>
      </c>
      <c r="K32" s="31"/>
      <c r="L32" s="29">
        <f>L31+M31</f>
        <v>32950060</v>
      </c>
      <c r="M32" s="30"/>
      <c r="N32" s="20">
        <f>B32+D32+F32+H32+J32</f>
        <v>32950060</v>
      </c>
      <c r="P32" s="5" t="s">
        <v>0</v>
      </c>
      <c r="Q32" s="29">
        <f>Q31+R31</f>
        <v>4215</v>
      </c>
      <c r="R32" s="31"/>
      <c r="S32" s="29">
        <f>S31+T31</f>
        <v>843</v>
      </c>
      <c r="T32" s="31"/>
      <c r="U32" s="29">
        <f>U31+V31</f>
        <v>843</v>
      </c>
      <c r="V32" s="31"/>
      <c r="W32" s="29">
        <f>W31+X31</f>
        <v>1124</v>
      </c>
      <c r="X32" s="31"/>
      <c r="Y32" s="29">
        <f>Y31+Z31</f>
        <v>0</v>
      </c>
      <c r="Z32" s="31"/>
      <c r="AA32" s="29">
        <f>AA31+AB31</f>
        <v>7025</v>
      </c>
      <c r="AB32" s="31"/>
      <c r="AC32" s="21">
        <f>Q32+S32+U32+W32+Y32</f>
        <v>7025</v>
      </c>
      <c r="AE32" s="5" t="s">
        <v>0</v>
      </c>
      <c r="AF32" s="32">
        <f>IFERROR(B32/Q32,"N.A.")</f>
        <v>3598</v>
      </c>
      <c r="AG32" s="33"/>
      <c r="AH32" s="32">
        <f>IFERROR(D32/S32,"N.A.")</f>
        <v>3440</v>
      </c>
      <c r="AI32" s="33"/>
      <c r="AJ32" s="32">
        <f>IFERROR(F32/U32,"N.A.")</f>
        <v>13720</v>
      </c>
      <c r="AK32" s="33"/>
      <c r="AL32" s="32">
        <f>IFERROR(H32/W32,"N.A.")</f>
        <v>2952.5</v>
      </c>
      <c r="AM32" s="33"/>
      <c r="AN32" s="32" t="str">
        <f>IFERROR(J32/Y32,"N.A.")</f>
        <v>N.A.</v>
      </c>
      <c r="AO32" s="33"/>
      <c r="AP32" s="32">
        <f>IFERROR(L32/AA32,"N.A.")</f>
        <v>4690.3999999999996</v>
      </c>
      <c r="AQ32" s="33"/>
      <c r="AR32" s="18">
        <f>IFERROR(N32/AC32, "N.A.")</f>
        <v>4690.3999999999996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34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4" t="s">
        <v>0</v>
      </c>
      <c r="P35" s="34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4" t="s">
        <v>0</v>
      </c>
      <c r="AE35" s="34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4" t="s">
        <v>0</v>
      </c>
    </row>
    <row r="36" spans="1:44" ht="15" customHeight="1" x14ac:dyDescent="0.25">
      <c r="A36" s="35"/>
      <c r="B36" s="39" t="s">
        <v>3</v>
      </c>
      <c r="C36" s="40"/>
      <c r="D36" s="40"/>
      <c r="E36" s="41"/>
      <c r="F36" s="42" t="s">
        <v>4</v>
      </c>
      <c r="G36" s="43"/>
      <c r="H36" s="42" t="s">
        <v>5</v>
      </c>
      <c r="I36" s="43"/>
      <c r="J36" s="42" t="s">
        <v>6</v>
      </c>
      <c r="K36" s="43"/>
      <c r="L36" s="42" t="s">
        <v>7</v>
      </c>
      <c r="M36" s="50"/>
      <c r="N36" s="35"/>
      <c r="P36" s="35"/>
      <c r="Q36" s="39" t="s">
        <v>3</v>
      </c>
      <c r="R36" s="40"/>
      <c r="S36" s="40"/>
      <c r="T36" s="41"/>
      <c r="U36" s="42" t="s">
        <v>4</v>
      </c>
      <c r="V36" s="43"/>
      <c r="W36" s="42" t="s">
        <v>5</v>
      </c>
      <c r="X36" s="43"/>
      <c r="Y36" s="42" t="s">
        <v>6</v>
      </c>
      <c r="Z36" s="43"/>
      <c r="AA36" s="42" t="s">
        <v>7</v>
      </c>
      <c r="AB36" s="50"/>
      <c r="AC36" s="35"/>
      <c r="AE36" s="35"/>
      <c r="AF36" s="39" t="s">
        <v>3</v>
      </c>
      <c r="AG36" s="40"/>
      <c r="AH36" s="40"/>
      <c r="AI36" s="41"/>
      <c r="AJ36" s="42" t="s">
        <v>4</v>
      </c>
      <c r="AK36" s="43"/>
      <c r="AL36" s="42" t="s">
        <v>5</v>
      </c>
      <c r="AM36" s="43"/>
      <c r="AN36" s="42" t="s">
        <v>6</v>
      </c>
      <c r="AO36" s="43"/>
      <c r="AP36" s="42" t="s">
        <v>7</v>
      </c>
      <c r="AQ36" s="50"/>
      <c r="AR36" s="35"/>
    </row>
    <row r="37" spans="1:44" ht="15" customHeight="1" thickBot="1" x14ac:dyDescent="0.3">
      <c r="A37" s="35"/>
      <c r="B37" s="46" t="s">
        <v>8</v>
      </c>
      <c r="C37" s="47"/>
      <c r="D37" s="48" t="s">
        <v>9</v>
      </c>
      <c r="E37" s="49"/>
      <c r="F37" s="44"/>
      <c r="G37" s="45"/>
      <c r="H37" s="44"/>
      <c r="I37" s="45"/>
      <c r="J37" s="44"/>
      <c r="K37" s="45"/>
      <c r="L37" s="44"/>
      <c r="M37" s="51"/>
      <c r="N37" s="35"/>
      <c r="P37" s="35"/>
      <c r="Q37" s="46" t="s">
        <v>8</v>
      </c>
      <c r="R37" s="47"/>
      <c r="S37" s="48" t="s">
        <v>9</v>
      </c>
      <c r="T37" s="49"/>
      <c r="U37" s="44"/>
      <c r="V37" s="45"/>
      <c r="W37" s="44"/>
      <c r="X37" s="45"/>
      <c r="Y37" s="44"/>
      <c r="Z37" s="45"/>
      <c r="AA37" s="44"/>
      <c r="AB37" s="51"/>
      <c r="AC37" s="35"/>
      <c r="AE37" s="35"/>
      <c r="AF37" s="46" t="s">
        <v>8</v>
      </c>
      <c r="AG37" s="47"/>
      <c r="AH37" s="48" t="s">
        <v>9</v>
      </c>
      <c r="AI37" s="49"/>
      <c r="AJ37" s="44"/>
      <c r="AK37" s="45"/>
      <c r="AL37" s="44"/>
      <c r="AM37" s="45"/>
      <c r="AN37" s="44"/>
      <c r="AO37" s="45"/>
      <c r="AP37" s="44"/>
      <c r="AQ37" s="51"/>
      <c r="AR37" s="35"/>
    </row>
    <row r="38" spans="1:44" ht="15" customHeight="1" thickBot="1" x14ac:dyDescent="0.3">
      <c r="A38" s="36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6"/>
      <c r="P38" s="36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6"/>
      <c r="AE38" s="36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6"/>
    </row>
    <row r="39" spans="1:44" ht="15" customHeight="1" thickBot="1" x14ac:dyDescent="0.3">
      <c r="A39" s="3" t="s">
        <v>12</v>
      </c>
      <c r="B39" s="2">
        <v>579984</v>
      </c>
      <c r="C39" s="2"/>
      <c r="D39" s="2"/>
      <c r="E39" s="2"/>
      <c r="F39" s="2">
        <v>1686000</v>
      </c>
      <c r="G39" s="2"/>
      <c r="H39" s="2">
        <v>702500</v>
      </c>
      <c r="I39" s="2"/>
      <c r="J39" s="2">
        <v>0</v>
      </c>
      <c r="K39" s="2"/>
      <c r="L39" s="1">
        <f t="shared" ref="L39:M42" si="22">B39+D39+F39+H39+J39</f>
        <v>2968484</v>
      </c>
      <c r="M39" s="12">
        <f t="shared" si="22"/>
        <v>0</v>
      </c>
      <c r="N39" s="13">
        <f>L39+M39</f>
        <v>2968484</v>
      </c>
      <c r="P39" s="3" t="s">
        <v>12</v>
      </c>
      <c r="Q39" s="2">
        <v>281</v>
      </c>
      <c r="R39" s="2">
        <v>0</v>
      </c>
      <c r="S39" s="2">
        <v>0</v>
      </c>
      <c r="T39" s="2">
        <v>0</v>
      </c>
      <c r="U39" s="2">
        <v>281</v>
      </c>
      <c r="V39" s="2">
        <v>0</v>
      </c>
      <c r="W39" s="2">
        <v>562</v>
      </c>
      <c r="X39" s="2">
        <v>0</v>
      </c>
      <c r="Y39" s="2">
        <v>562</v>
      </c>
      <c r="Z39" s="2">
        <v>0</v>
      </c>
      <c r="AA39" s="1">
        <f t="shared" ref="AA39:AB42" si="23">Q39+S39+U39+W39+Y39</f>
        <v>1686</v>
      </c>
      <c r="AB39" s="12">
        <f t="shared" si="23"/>
        <v>0</v>
      </c>
      <c r="AC39" s="13">
        <f>AA39+AB39</f>
        <v>1686</v>
      </c>
      <c r="AE39" s="3" t="s">
        <v>12</v>
      </c>
      <c r="AF39" s="2">
        <f t="shared" ref="AF39:AR42" si="24">IFERROR(B39/Q39, "N.A.")</f>
        <v>2064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6000</v>
      </c>
      <c r="AK39" s="2" t="str">
        <f t="shared" si="24"/>
        <v>N.A.</v>
      </c>
      <c r="AL39" s="2">
        <f t="shared" si="24"/>
        <v>1250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6">
        <f t="shared" si="24"/>
        <v>1760.6666666666667</v>
      </c>
      <c r="AQ39" s="17" t="str">
        <f t="shared" si="24"/>
        <v>N.A.</v>
      </c>
      <c r="AR39" s="13">
        <f t="shared" si="24"/>
        <v>1760.6666666666667</v>
      </c>
    </row>
    <row r="40" spans="1:44" ht="15" customHeight="1" thickBot="1" x14ac:dyDescent="0.3">
      <c r="A40" s="3" t="s">
        <v>13</v>
      </c>
      <c r="B40" s="2">
        <v>562000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562000</v>
      </c>
      <c r="M40" s="12">
        <f t="shared" si="22"/>
        <v>0</v>
      </c>
      <c r="N40" s="13">
        <f>L40+M40</f>
        <v>562000</v>
      </c>
      <c r="P40" s="3" t="s">
        <v>13</v>
      </c>
      <c r="Q40" s="2">
        <v>281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281</v>
      </c>
      <c r="AB40" s="12">
        <f t="shared" si="23"/>
        <v>0</v>
      </c>
      <c r="AC40" s="13">
        <f>AA40+AB40</f>
        <v>281</v>
      </c>
      <c r="AE40" s="3" t="s">
        <v>13</v>
      </c>
      <c r="AF40" s="2">
        <f t="shared" si="24"/>
        <v>2000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>
        <f t="shared" si="24"/>
        <v>2000</v>
      </c>
      <c r="AQ40" s="17" t="str">
        <f t="shared" si="24"/>
        <v>N.A.</v>
      </c>
      <c r="AR40" s="13">
        <f t="shared" si="24"/>
        <v>2000</v>
      </c>
    </row>
    <row r="41" spans="1:44" ht="15" customHeight="1" thickBot="1" x14ac:dyDescent="0.3">
      <c r="A41" s="3" t="s">
        <v>14</v>
      </c>
      <c r="B41" s="2">
        <v>674400</v>
      </c>
      <c r="C41" s="2">
        <v>6940700.0000000009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22"/>
        <v>674400</v>
      </c>
      <c r="M41" s="12">
        <f t="shared" si="22"/>
        <v>6940700.0000000009</v>
      </c>
      <c r="N41" s="13">
        <f>L41+M41</f>
        <v>7615100.0000000009</v>
      </c>
      <c r="P41" s="3" t="s">
        <v>14</v>
      </c>
      <c r="Q41" s="2">
        <v>281</v>
      </c>
      <c r="R41" s="2">
        <v>1686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281</v>
      </c>
      <c r="Z41" s="2">
        <v>0</v>
      </c>
      <c r="AA41" s="1">
        <f t="shared" si="23"/>
        <v>562</v>
      </c>
      <c r="AB41" s="12">
        <f t="shared" si="23"/>
        <v>1686</v>
      </c>
      <c r="AC41" s="13">
        <f>AA41+AB41</f>
        <v>2248</v>
      </c>
      <c r="AE41" s="3" t="s">
        <v>14</v>
      </c>
      <c r="AF41" s="2">
        <f t="shared" si="24"/>
        <v>2400</v>
      </c>
      <c r="AG41" s="2">
        <f t="shared" si="24"/>
        <v>4116.666666666667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6">
        <f t="shared" si="24"/>
        <v>1200</v>
      </c>
      <c r="AQ41" s="17">
        <f t="shared" si="24"/>
        <v>4116.666666666667</v>
      </c>
      <c r="AR41" s="13">
        <f t="shared" si="24"/>
        <v>3387.5000000000005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6" t="str">
        <f t="shared" si="24"/>
        <v>N.A.</v>
      </c>
      <c r="AQ42" s="17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1816383.9999999998</v>
      </c>
      <c r="C43" s="2">
        <v>6940700.0000000009</v>
      </c>
      <c r="D43" s="2"/>
      <c r="E43" s="2"/>
      <c r="F43" s="2">
        <v>1686000</v>
      </c>
      <c r="G43" s="2"/>
      <c r="H43" s="2">
        <v>702500</v>
      </c>
      <c r="I43" s="2"/>
      <c r="J43" s="2">
        <v>0</v>
      </c>
      <c r="K43" s="2"/>
      <c r="L43" s="1">
        <f t="shared" ref="L43" si="25">B43+D43+F43+H43+J43</f>
        <v>4204884</v>
      </c>
      <c r="M43" s="12">
        <f t="shared" ref="M43" si="26">C43+E43+G43+I43+K43</f>
        <v>6940700.0000000009</v>
      </c>
      <c r="N43" s="19">
        <f>L43+M43</f>
        <v>11145584</v>
      </c>
      <c r="P43" s="4" t="s">
        <v>16</v>
      </c>
      <c r="Q43" s="2">
        <v>843</v>
      </c>
      <c r="R43" s="2">
        <v>1686</v>
      </c>
      <c r="S43" s="2">
        <v>0</v>
      </c>
      <c r="T43" s="2">
        <v>0</v>
      </c>
      <c r="U43" s="2">
        <v>281</v>
      </c>
      <c r="V43" s="2">
        <v>0</v>
      </c>
      <c r="W43" s="2">
        <v>562</v>
      </c>
      <c r="X43" s="2">
        <v>0</v>
      </c>
      <c r="Y43" s="2">
        <v>843</v>
      </c>
      <c r="Z43" s="2">
        <v>0</v>
      </c>
      <c r="AA43" s="1">
        <f t="shared" ref="AA43" si="27">Q43+S43+U43+W43+Y43</f>
        <v>2529</v>
      </c>
      <c r="AB43" s="12">
        <f t="shared" ref="AB43" si="28">R43+T43+V43+X43+Z43</f>
        <v>1686</v>
      </c>
      <c r="AC43" s="19">
        <f>AA43+AB43</f>
        <v>4215</v>
      </c>
      <c r="AE43" s="4" t="s">
        <v>16</v>
      </c>
      <c r="AF43" s="2">
        <f t="shared" ref="AF43:AO43" si="29">IFERROR(B43/Q43, "N.A.")</f>
        <v>2154.6666666666665</v>
      </c>
      <c r="AG43" s="2">
        <f t="shared" si="29"/>
        <v>4116.666666666667</v>
      </c>
      <c r="AH43" s="2" t="str">
        <f t="shared" si="29"/>
        <v>N.A.</v>
      </c>
      <c r="AI43" s="2" t="str">
        <f t="shared" si="29"/>
        <v>N.A.</v>
      </c>
      <c r="AJ43" s="2">
        <f t="shared" si="29"/>
        <v>6000</v>
      </c>
      <c r="AK43" s="2" t="str">
        <f t="shared" si="29"/>
        <v>N.A.</v>
      </c>
      <c r="AL43" s="2">
        <f t="shared" si="29"/>
        <v>1250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6">
        <f t="shared" ref="AP43" si="30">IFERROR(L43/AA43, "N.A.")</f>
        <v>1662.6666666666667</v>
      </c>
      <c r="AQ43" s="17">
        <f t="shared" ref="AQ43" si="31">IFERROR(M43/AB43, "N.A.")</f>
        <v>4116.666666666667</v>
      </c>
      <c r="AR43" s="13">
        <f t="shared" ref="AR43" si="32">IFERROR(N43/AC43, "N.A.")</f>
        <v>2644.2666666666669</v>
      </c>
    </row>
    <row r="44" spans="1:44" ht="15" customHeight="1" thickBot="1" x14ac:dyDescent="0.3">
      <c r="A44" s="5" t="s">
        <v>0</v>
      </c>
      <c r="B44" s="29">
        <f>B43+C43</f>
        <v>8757084</v>
      </c>
      <c r="C44" s="31"/>
      <c r="D44" s="29">
        <f>D43+E43</f>
        <v>0</v>
      </c>
      <c r="E44" s="31"/>
      <c r="F44" s="29">
        <f>F43+G43</f>
        <v>1686000</v>
      </c>
      <c r="G44" s="31"/>
      <c r="H44" s="29">
        <f>H43+I43</f>
        <v>702500</v>
      </c>
      <c r="I44" s="31"/>
      <c r="J44" s="29">
        <f>J43+K43</f>
        <v>0</v>
      </c>
      <c r="K44" s="31"/>
      <c r="L44" s="29">
        <f>L43+M43</f>
        <v>11145584</v>
      </c>
      <c r="M44" s="30"/>
      <c r="N44" s="20">
        <f>B44+D44+F44+H44+J44</f>
        <v>11145584</v>
      </c>
      <c r="P44" s="5" t="s">
        <v>0</v>
      </c>
      <c r="Q44" s="29">
        <f>Q43+R43</f>
        <v>2529</v>
      </c>
      <c r="R44" s="31"/>
      <c r="S44" s="29">
        <f>S43+T43</f>
        <v>0</v>
      </c>
      <c r="T44" s="31"/>
      <c r="U44" s="29">
        <f>U43+V43</f>
        <v>281</v>
      </c>
      <c r="V44" s="31"/>
      <c r="W44" s="29">
        <f>W43+X43</f>
        <v>562</v>
      </c>
      <c r="X44" s="31"/>
      <c r="Y44" s="29">
        <f>Y43+Z43</f>
        <v>843</v>
      </c>
      <c r="Z44" s="31"/>
      <c r="AA44" s="29">
        <f>AA43+AB43</f>
        <v>4215</v>
      </c>
      <c r="AB44" s="30"/>
      <c r="AC44" s="20">
        <f>Q44+S44+U44+W44+Y44</f>
        <v>4215</v>
      </c>
      <c r="AE44" s="5" t="s">
        <v>0</v>
      </c>
      <c r="AF44" s="32">
        <f>IFERROR(B44/Q44,"N.A.")</f>
        <v>3462.6666666666665</v>
      </c>
      <c r="AG44" s="33"/>
      <c r="AH44" s="32" t="str">
        <f>IFERROR(D44/S44,"N.A.")</f>
        <v>N.A.</v>
      </c>
      <c r="AI44" s="33"/>
      <c r="AJ44" s="32">
        <f>IFERROR(F44/U44,"N.A.")</f>
        <v>6000</v>
      </c>
      <c r="AK44" s="33"/>
      <c r="AL44" s="32">
        <f>IFERROR(H44/W44,"N.A.")</f>
        <v>1250</v>
      </c>
      <c r="AM44" s="33"/>
      <c r="AN44" s="32">
        <f>IFERROR(J44/Y44,"N.A.")</f>
        <v>0</v>
      </c>
      <c r="AO44" s="33"/>
      <c r="AP44" s="32">
        <f>IFERROR(L44/AA44,"N.A.")</f>
        <v>2644.2666666666669</v>
      </c>
      <c r="AQ44" s="33"/>
      <c r="AR44" s="18">
        <f>IFERROR(N44/AC44, "N.A.")</f>
        <v>2644.2666666666669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40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34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4" t="s">
        <v>0</v>
      </c>
      <c r="P11" s="34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4" t="s">
        <v>0</v>
      </c>
      <c r="AE11" s="34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4" t="s">
        <v>0</v>
      </c>
    </row>
    <row r="12" spans="1:44" ht="15" customHeight="1" x14ac:dyDescent="0.25">
      <c r="A12" s="35"/>
      <c r="B12" s="39" t="s">
        <v>3</v>
      </c>
      <c r="C12" s="40"/>
      <c r="D12" s="40"/>
      <c r="E12" s="41"/>
      <c r="F12" s="42" t="s">
        <v>4</v>
      </c>
      <c r="G12" s="43"/>
      <c r="H12" s="42" t="s">
        <v>5</v>
      </c>
      <c r="I12" s="43"/>
      <c r="J12" s="42" t="s">
        <v>6</v>
      </c>
      <c r="K12" s="43"/>
      <c r="L12" s="42" t="s">
        <v>7</v>
      </c>
      <c r="M12" s="50"/>
      <c r="N12" s="35"/>
      <c r="P12" s="35"/>
      <c r="Q12" s="39" t="s">
        <v>3</v>
      </c>
      <c r="R12" s="40"/>
      <c r="S12" s="40"/>
      <c r="T12" s="41"/>
      <c r="U12" s="42" t="s">
        <v>4</v>
      </c>
      <c r="V12" s="43"/>
      <c r="W12" s="42" t="s">
        <v>5</v>
      </c>
      <c r="X12" s="43"/>
      <c r="Y12" s="42" t="s">
        <v>6</v>
      </c>
      <c r="Z12" s="43"/>
      <c r="AA12" s="42" t="s">
        <v>7</v>
      </c>
      <c r="AB12" s="50"/>
      <c r="AC12" s="35"/>
      <c r="AE12" s="35"/>
      <c r="AF12" s="39" t="s">
        <v>3</v>
      </c>
      <c r="AG12" s="40"/>
      <c r="AH12" s="40"/>
      <c r="AI12" s="41"/>
      <c r="AJ12" s="42" t="s">
        <v>4</v>
      </c>
      <c r="AK12" s="43"/>
      <c r="AL12" s="42" t="s">
        <v>5</v>
      </c>
      <c r="AM12" s="43"/>
      <c r="AN12" s="42" t="s">
        <v>6</v>
      </c>
      <c r="AO12" s="43"/>
      <c r="AP12" s="42" t="s">
        <v>7</v>
      </c>
      <c r="AQ12" s="50"/>
      <c r="AR12" s="35"/>
    </row>
    <row r="13" spans="1:44" ht="15" customHeight="1" thickBot="1" x14ac:dyDescent="0.3">
      <c r="A13" s="35"/>
      <c r="B13" s="46" t="s">
        <v>8</v>
      </c>
      <c r="C13" s="47"/>
      <c r="D13" s="48" t="s">
        <v>9</v>
      </c>
      <c r="E13" s="49"/>
      <c r="F13" s="44"/>
      <c r="G13" s="45"/>
      <c r="H13" s="44"/>
      <c r="I13" s="45"/>
      <c r="J13" s="44"/>
      <c r="K13" s="45"/>
      <c r="L13" s="44"/>
      <c r="M13" s="51"/>
      <c r="N13" s="35"/>
      <c r="P13" s="35"/>
      <c r="Q13" s="46" t="s">
        <v>8</v>
      </c>
      <c r="R13" s="47"/>
      <c r="S13" s="48" t="s">
        <v>9</v>
      </c>
      <c r="T13" s="49"/>
      <c r="U13" s="44"/>
      <c r="V13" s="45"/>
      <c r="W13" s="44"/>
      <c r="X13" s="45"/>
      <c r="Y13" s="44"/>
      <c r="Z13" s="45"/>
      <c r="AA13" s="44"/>
      <c r="AB13" s="51"/>
      <c r="AC13" s="35"/>
      <c r="AE13" s="35"/>
      <c r="AF13" s="46" t="s">
        <v>8</v>
      </c>
      <c r="AG13" s="47"/>
      <c r="AH13" s="48" t="s">
        <v>9</v>
      </c>
      <c r="AI13" s="49"/>
      <c r="AJ13" s="44"/>
      <c r="AK13" s="45"/>
      <c r="AL13" s="44"/>
      <c r="AM13" s="45"/>
      <c r="AN13" s="44"/>
      <c r="AO13" s="45"/>
      <c r="AP13" s="44"/>
      <c r="AQ13" s="51"/>
      <c r="AR13" s="35"/>
    </row>
    <row r="14" spans="1:44" ht="15" customHeight="1" thickBot="1" x14ac:dyDescent="0.3">
      <c r="A14" s="36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6"/>
      <c r="P14" s="36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6"/>
      <c r="AE14" s="36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6"/>
    </row>
    <row r="15" spans="1:44" ht="15" customHeight="1" thickBot="1" x14ac:dyDescent="0.3">
      <c r="A15" s="3" t="s">
        <v>12</v>
      </c>
      <c r="B15" s="2">
        <v>10592405.000000002</v>
      </c>
      <c r="C15" s="2"/>
      <c r="D15" s="2">
        <v>9322456</v>
      </c>
      <c r="E15" s="2"/>
      <c r="F15" s="2">
        <v>15986946</v>
      </c>
      <c r="G15" s="2"/>
      <c r="H15" s="2">
        <v>39886840.999999985</v>
      </c>
      <c r="I15" s="2"/>
      <c r="J15" s="2">
        <v>0</v>
      </c>
      <c r="K15" s="2"/>
      <c r="L15" s="1">
        <f t="shared" ref="L15:M18" si="0">B15+D15+F15+H15+J15</f>
        <v>75788647.999999985</v>
      </c>
      <c r="M15" s="12">
        <f t="shared" si="0"/>
        <v>0</v>
      </c>
      <c r="N15" s="13">
        <f>L15+M15</f>
        <v>75788647.999999985</v>
      </c>
      <c r="P15" s="3" t="s">
        <v>12</v>
      </c>
      <c r="Q15" s="2">
        <v>4031</v>
      </c>
      <c r="R15" s="2">
        <v>0</v>
      </c>
      <c r="S15" s="2">
        <v>2889</v>
      </c>
      <c r="T15" s="2">
        <v>0</v>
      </c>
      <c r="U15" s="2">
        <v>3414</v>
      </c>
      <c r="V15" s="2">
        <v>0</v>
      </c>
      <c r="W15" s="2">
        <v>17007</v>
      </c>
      <c r="X15" s="2">
        <v>0</v>
      </c>
      <c r="Y15" s="2">
        <v>3545</v>
      </c>
      <c r="Z15" s="2">
        <v>0</v>
      </c>
      <c r="AA15" s="1">
        <f t="shared" ref="AA15:AB18" si="1">Q15+S15+U15+W15+Y15</f>
        <v>30886</v>
      </c>
      <c r="AB15" s="12">
        <f t="shared" si="1"/>
        <v>0</v>
      </c>
      <c r="AC15" s="13">
        <f>AA15+AB15</f>
        <v>30886</v>
      </c>
      <c r="AE15" s="3" t="s">
        <v>12</v>
      </c>
      <c r="AF15" s="2">
        <f t="shared" ref="AF15:AR18" si="2">IFERROR(B15/Q15, "N.A.")</f>
        <v>2627.7362937236421</v>
      </c>
      <c r="AG15" s="2" t="str">
        <f t="shared" si="2"/>
        <v>N.A.</v>
      </c>
      <c r="AH15" s="2">
        <f t="shared" si="2"/>
        <v>3226.8798892350296</v>
      </c>
      <c r="AI15" s="2" t="str">
        <f t="shared" si="2"/>
        <v>N.A.</v>
      </c>
      <c r="AJ15" s="2">
        <f t="shared" si="2"/>
        <v>4682.7609841827771</v>
      </c>
      <c r="AK15" s="2" t="str">
        <f t="shared" si="2"/>
        <v>N.A.</v>
      </c>
      <c r="AL15" s="2">
        <f t="shared" si="2"/>
        <v>2345.319045099076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2453.818817587256</v>
      </c>
      <c r="AQ15" s="17" t="str">
        <f t="shared" si="2"/>
        <v>N.A.</v>
      </c>
      <c r="AR15" s="13">
        <f t="shared" si="2"/>
        <v>2453.818817587256</v>
      </c>
    </row>
    <row r="16" spans="1:44" ht="15" customHeight="1" thickBot="1" x14ac:dyDescent="0.3">
      <c r="A16" s="3" t="s">
        <v>13</v>
      </c>
      <c r="B16" s="2">
        <v>8356585.0000000019</v>
      </c>
      <c r="C16" s="2">
        <v>933960</v>
      </c>
      <c r="D16" s="2">
        <v>149640</v>
      </c>
      <c r="E16" s="2"/>
      <c r="F16" s="2"/>
      <c r="G16" s="2"/>
      <c r="H16" s="2"/>
      <c r="I16" s="2"/>
      <c r="J16" s="2"/>
      <c r="K16" s="2"/>
      <c r="L16" s="1">
        <f t="shared" si="0"/>
        <v>8506225.0000000019</v>
      </c>
      <c r="M16" s="12">
        <f t="shared" si="0"/>
        <v>933960</v>
      </c>
      <c r="N16" s="13">
        <f>L16+M16</f>
        <v>9440185.0000000019</v>
      </c>
      <c r="P16" s="3" t="s">
        <v>13</v>
      </c>
      <c r="Q16" s="2">
        <v>5790</v>
      </c>
      <c r="R16" s="2">
        <v>268</v>
      </c>
      <c r="S16" s="2">
        <v>174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5964</v>
      </c>
      <c r="AB16" s="12">
        <f t="shared" si="1"/>
        <v>268</v>
      </c>
      <c r="AC16" s="13">
        <f>AA16+AB16</f>
        <v>6232</v>
      </c>
      <c r="AE16" s="3" t="s">
        <v>13</v>
      </c>
      <c r="AF16" s="2">
        <f t="shared" si="2"/>
        <v>1443.2789291882559</v>
      </c>
      <c r="AG16" s="2">
        <f t="shared" si="2"/>
        <v>3484.9253731343283</v>
      </c>
      <c r="AH16" s="2">
        <f t="shared" si="2"/>
        <v>860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1426.2617370892021</v>
      </c>
      <c r="AQ16" s="17">
        <f t="shared" si="2"/>
        <v>3484.9253731343283</v>
      </c>
      <c r="AR16" s="13">
        <f t="shared" si="2"/>
        <v>1514.7922015404367</v>
      </c>
    </row>
    <row r="17" spans="1:44" ht="15" customHeight="1" thickBot="1" x14ac:dyDescent="0.3">
      <c r="A17" s="3" t="s">
        <v>14</v>
      </c>
      <c r="B17" s="2">
        <v>27889213.999999993</v>
      </c>
      <c r="C17" s="2">
        <v>251265934.99999994</v>
      </c>
      <c r="D17" s="2">
        <v>5459643.9999999991</v>
      </c>
      <c r="E17" s="2">
        <v>1437786</v>
      </c>
      <c r="F17" s="2"/>
      <c r="G17" s="2">
        <v>37490350.000000007</v>
      </c>
      <c r="H17" s="2"/>
      <c r="I17" s="2">
        <v>12464182</v>
      </c>
      <c r="J17" s="2">
        <v>0</v>
      </c>
      <c r="K17" s="2"/>
      <c r="L17" s="1">
        <f t="shared" si="0"/>
        <v>33348857.999999993</v>
      </c>
      <c r="M17" s="12">
        <f t="shared" si="0"/>
        <v>302658252.99999994</v>
      </c>
      <c r="N17" s="13">
        <f>L17+M17</f>
        <v>336007110.99999994</v>
      </c>
      <c r="P17" s="3" t="s">
        <v>14</v>
      </c>
      <c r="Q17" s="2">
        <v>9627</v>
      </c>
      <c r="R17" s="2">
        <v>47314</v>
      </c>
      <c r="S17" s="2">
        <v>2351</v>
      </c>
      <c r="T17" s="2">
        <v>680</v>
      </c>
      <c r="U17" s="2">
        <v>0</v>
      </c>
      <c r="V17" s="2">
        <v>3415</v>
      </c>
      <c r="W17" s="2">
        <v>0</v>
      </c>
      <c r="X17" s="2">
        <v>3847</v>
      </c>
      <c r="Y17" s="2">
        <v>3614</v>
      </c>
      <c r="Z17" s="2">
        <v>0</v>
      </c>
      <c r="AA17" s="1">
        <f t="shared" si="1"/>
        <v>15592</v>
      </c>
      <c r="AB17" s="12">
        <f t="shared" si="1"/>
        <v>55256</v>
      </c>
      <c r="AC17" s="13">
        <f>AA17+AB17</f>
        <v>70848</v>
      </c>
      <c r="AE17" s="3" t="s">
        <v>14</v>
      </c>
      <c r="AF17" s="2">
        <f t="shared" si="2"/>
        <v>2896.9787057234853</v>
      </c>
      <c r="AG17" s="2">
        <f t="shared" si="2"/>
        <v>5310.6043665722609</v>
      </c>
      <c r="AH17" s="2">
        <f t="shared" si="2"/>
        <v>2322.2645682688212</v>
      </c>
      <c r="AI17" s="2">
        <f t="shared" si="2"/>
        <v>2114.3911764705881</v>
      </c>
      <c r="AJ17" s="2" t="str">
        <f t="shared" si="2"/>
        <v>N.A.</v>
      </c>
      <c r="AK17" s="2">
        <f t="shared" si="2"/>
        <v>10978.140556368962</v>
      </c>
      <c r="AL17" s="2" t="str">
        <f t="shared" si="2"/>
        <v>N.A.</v>
      </c>
      <c r="AM17" s="2">
        <f t="shared" si="2"/>
        <v>3239.974525604367</v>
      </c>
      <c r="AN17" s="2">
        <f t="shared" si="2"/>
        <v>0</v>
      </c>
      <c r="AO17" s="2" t="str">
        <f t="shared" si="2"/>
        <v>N.A.</v>
      </c>
      <c r="AP17" s="16">
        <f t="shared" si="2"/>
        <v>2138.8441508465876</v>
      </c>
      <c r="AQ17" s="17">
        <f t="shared" si="2"/>
        <v>5477.382600984507</v>
      </c>
      <c r="AR17" s="13">
        <f t="shared" si="2"/>
        <v>4742.6477952800351</v>
      </c>
    </row>
    <row r="18" spans="1:44" ht="15" customHeight="1" thickBot="1" x14ac:dyDescent="0.3">
      <c r="A18" s="3" t="s">
        <v>15</v>
      </c>
      <c r="B18" s="2">
        <v>4191415</v>
      </c>
      <c r="C18" s="2">
        <v>2073760.9999999998</v>
      </c>
      <c r="D18" s="2">
        <v>1559889.9999999998</v>
      </c>
      <c r="E18" s="2">
        <v>1144875</v>
      </c>
      <c r="F18" s="2"/>
      <c r="G18" s="2">
        <v>6040984</v>
      </c>
      <c r="H18" s="2">
        <v>9512165.9999999963</v>
      </c>
      <c r="I18" s="2"/>
      <c r="J18" s="2">
        <v>0</v>
      </c>
      <c r="K18" s="2"/>
      <c r="L18" s="1">
        <f t="shared" si="0"/>
        <v>15263470.999999996</v>
      </c>
      <c r="M18" s="12">
        <f t="shared" si="0"/>
        <v>9259620</v>
      </c>
      <c r="N18" s="13">
        <f>L18+M18</f>
        <v>24523090.999999996</v>
      </c>
      <c r="P18" s="3" t="s">
        <v>15</v>
      </c>
      <c r="Q18" s="2">
        <v>2583</v>
      </c>
      <c r="R18" s="2">
        <v>812</v>
      </c>
      <c r="S18" s="2">
        <v>338</v>
      </c>
      <c r="T18" s="2">
        <v>284</v>
      </c>
      <c r="U18" s="2">
        <v>0</v>
      </c>
      <c r="V18" s="2">
        <v>739</v>
      </c>
      <c r="W18" s="2">
        <v>7308</v>
      </c>
      <c r="X18" s="2">
        <v>0</v>
      </c>
      <c r="Y18" s="2">
        <v>1984</v>
      </c>
      <c r="Z18" s="2">
        <v>0</v>
      </c>
      <c r="AA18" s="1">
        <f t="shared" si="1"/>
        <v>12213</v>
      </c>
      <c r="AB18" s="12">
        <f t="shared" si="1"/>
        <v>1835</v>
      </c>
      <c r="AC18" s="19">
        <f>AA18+AB18</f>
        <v>14048</v>
      </c>
      <c r="AE18" s="3" t="s">
        <v>15</v>
      </c>
      <c r="AF18" s="2">
        <f t="shared" si="2"/>
        <v>1622.6926054974836</v>
      </c>
      <c r="AG18" s="2">
        <f t="shared" si="2"/>
        <v>2553.8928571428569</v>
      </c>
      <c r="AH18" s="2">
        <f t="shared" si="2"/>
        <v>4615.0591715976325</v>
      </c>
      <c r="AI18" s="2">
        <f t="shared" si="2"/>
        <v>4031.25</v>
      </c>
      <c r="AJ18" s="2" t="str">
        <f t="shared" si="2"/>
        <v>N.A.</v>
      </c>
      <c r="AK18" s="2">
        <f t="shared" si="2"/>
        <v>8174.5385656292283</v>
      </c>
      <c r="AL18" s="2">
        <f t="shared" si="2"/>
        <v>1301.6100164203608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1249.7724555801192</v>
      </c>
      <c r="AQ18" s="17">
        <f t="shared" si="2"/>
        <v>5046.1144414168939</v>
      </c>
      <c r="AR18" s="13">
        <f t="shared" si="2"/>
        <v>1745.6642226651477</v>
      </c>
    </row>
    <row r="19" spans="1:44" ht="15" customHeight="1" thickBot="1" x14ac:dyDescent="0.3">
      <c r="A19" s="4" t="s">
        <v>16</v>
      </c>
      <c r="B19" s="2">
        <v>51029619.000000022</v>
      </c>
      <c r="C19" s="2">
        <v>254273655.99999988</v>
      </c>
      <c r="D19" s="2">
        <v>16491629.999999998</v>
      </c>
      <c r="E19" s="2">
        <v>2582661</v>
      </c>
      <c r="F19" s="2">
        <v>15986946</v>
      </c>
      <c r="G19" s="2">
        <v>43531334.000000007</v>
      </c>
      <c r="H19" s="2">
        <v>49399007.000000007</v>
      </c>
      <c r="I19" s="2">
        <v>12464182</v>
      </c>
      <c r="J19" s="2">
        <v>0</v>
      </c>
      <c r="K19" s="2"/>
      <c r="L19" s="1">
        <f t="shared" ref="L19" si="3">B19+D19+F19+H19+J19</f>
        <v>132907202.00000003</v>
      </c>
      <c r="M19" s="12">
        <f t="shared" ref="M19" si="4">C19+E19+G19+I19+K19</f>
        <v>312851832.99999988</v>
      </c>
      <c r="N19" s="19">
        <f>L19+M19</f>
        <v>445759034.99999988</v>
      </c>
      <c r="P19" s="4" t="s">
        <v>16</v>
      </c>
      <c r="Q19" s="2">
        <v>22031</v>
      </c>
      <c r="R19" s="2">
        <v>48394</v>
      </c>
      <c r="S19" s="2">
        <v>5752</v>
      </c>
      <c r="T19" s="2">
        <v>964</v>
      </c>
      <c r="U19" s="2">
        <v>3414</v>
      </c>
      <c r="V19" s="2">
        <v>4154</v>
      </c>
      <c r="W19" s="2">
        <v>24315</v>
      </c>
      <c r="X19" s="2">
        <v>3847</v>
      </c>
      <c r="Y19" s="2">
        <v>9143</v>
      </c>
      <c r="Z19" s="2">
        <v>0</v>
      </c>
      <c r="AA19" s="1">
        <f t="shared" ref="AA19" si="5">Q19+S19+U19+W19+Y19</f>
        <v>64655</v>
      </c>
      <c r="AB19" s="12">
        <f t="shared" ref="AB19" si="6">R19+T19+V19+X19+Z19</f>
        <v>57359</v>
      </c>
      <c r="AC19" s="13">
        <f>AA19+AB19</f>
        <v>122014</v>
      </c>
      <c r="AE19" s="4" t="s">
        <v>16</v>
      </c>
      <c r="AF19" s="2">
        <f t="shared" ref="AF19:AO19" si="7">IFERROR(B19/Q19, "N.A.")</f>
        <v>2316.2643093822353</v>
      </c>
      <c r="AG19" s="2">
        <f t="shared" si="7"/>
        <v>5254.2392858618814</v>
      </c>
      <c r="AH19" s="2">
        <f t="shared" si="7"/>
        <v>2867.1123087621695</v>
      </c>
      <c r="AI19" s="2">
        <f t="shared" si="7"/>
        <v>2679.1089211618259</v>
      </c>
      <c r="AJ19" s="2">
        <f t="shared" si="7"/>
        <v>4682.7609841827771</v>
      </c>
      <c r="AK19" s="2">
        <f t="shared" si="7"/>
        <v>10479.377467501205</v>
      </c>
      <c r="AL19" s="2">
        <f t="shared" si="7"/>
        <v>2031.6268558502984</v>
      </c>
      <c r="AM19" s="2">
        <f t="shared" si="7"/>
        <v>3239.974525604367</v>
      </c>
      <c r="AN19" s="2">
        <f t="shared" si="7"/>
        <v>0</v>
      </c>
      <c r="AO19" s="2" t="str">
        <f t="shared" si="7"/>
        <v>N.A.</v>
      </c>
      <c r="AP19" s="16">
        <f t="shared" ref="AP19" si="8">IFERROR(L19/AA19, "N.A.")</f>
        <v>2055.6368726316609</v>
      </c>
      <c r="AQ19" s="17">
        <f t="shared" ref="AQ19" si="9">IFERROR(M19/AB19, "N.A.")</f>
        <v>5454.2762774804278</v>
      </c>
      <c r="AR19" s="13">
        <f t="shared" ref="AR19" si="10">IFERROR(N19/AC19, "N.A.")</f>
        <v>3653.3433458455579</v>
      </c>
    </row>
    <row r="20" spans="1:44" ht="15" customHeight="1" thickBot="1" x14ac:dyDescent="0.3">
      <c r="A20" s="5" t="s">
        <v>0</v>
      </c>
      <c r="B20" s="29">
        <f>B19+C19</f>
        <v>305303274.99999988</v>
      </c>
      <c r="C20" s="31"/>
      <c r="D20" s="29">
        <f>D19+E19</f>
        <v>19074291</v>
      </c>
      <c r="E20" s="31"/>
      <c r="F20" s="29">
        <f>F19+G19</f>
        <v>59518280.000000007</v>
      </c>
      <c r="G20" s="31"/>
      <c r="H20" s="29">
        <f>H19+I19</f>
        <v>61863189.000000007</v>
      </c>
      <c r="I20" s="31"/>
      <c r="J20" s="29">
        <f>J19+K19</f>
        <v>0</v>
      </c>
      <c r="K20" s="31"/>
      <c r="L20" s="29">
        <f>L19+M19</f>
        <v>445759034.99999988</v>
      </c>
      <c r="M20" s="30"/>
      <c r="N20" s="20">
        <f>B20+D20+F20+H20+J20</f>
        <v>445759034.99999988</v>
      </c>
      <c r="P20" s="5" t="s">
        <v>0</v>
      </c>
      <c r="Q20" s="29">
        <f>Q19+R19</f>
        <v>70425</v>
      </c>
      <c r="R20" s="31"/>
      <c r="S20" s="29">
        <f>S19+T19</f>
        <v>6716</v>
      </c>
      <c r="T20" s="31"/>
      <c r="U20" s="29">
        <f>U19+V19</f>
        <v>7568</v>
      </c>
      <c r="V20" s="31"/>
      <c r="W20" s="29">
        <f>W19+X19</f>
        <v>28162</v>
      </c>
      <c r="X20" s="31"/>
      <c r="Y20" s="29">
        <f>Y19+Z19</f>
        <v>9143</v>
      </c>
      <c r="Z20" s="31"/>
      <c r="AA20" s="29">
        <f>AA19+AB19</f>
        <v>122014</v>
      </c>
      <c r="AB20" s="31"/>
      <c r="AC20" s="21">
        <f>Q20+S20+U20+W20+Y20</f>
        <v>122014</v>
      </c>
      <c r="AE20" s="5" t="s">
        <v>0</v>
      </c>
      <c r="AF20" s="32">
        <f>IFERROR(B20/Q20,"N.A.")</f>
        <v>4335.1547745828875</v>
      </c>
      <c r="AG20" s="33"/>
      <c r="AH20" s="32">
        <f>IFERROR(D20/S20,"N.A.")</f>
        <v>2840.1267123287671</v>
      </c>
      <c r="AI20" s="33"/>
      <c r="AJ20" s="32">
        <f>IFERROR(F20/U20,"N.A.")</f>
        <v>7864.466173361523</v>
      </c>
      <c r="AK20" s="33"/>
      <c r="AL20" s="32">
        <f>IFERROR(H20/W20,"N.A.")</f>
        <v>2196.690185356154</v>
      </c>
      <c r="AM20" s="33"/>
      <c r="AN20" s="32">
        <f>IFERROR(J20/Y20,"N.A.")</f>
        <v>0</v>
      </c>
      <c r="AO20" s="33"/>
      <c r="AP20" s="32">
        <f>IFERROR(L20/AA20,"N.A.")</f>
        <v>3653.3433458455579</v>
      </c>
      <c r="AQ20" s="33"/>
      <c r="AR20" s="18">
        <f>IFERROR(N20/AC20, "N.A.")</f>
        <v>3653.3433458455579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34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4" t="s">
        <v>0</v>
      </c>
      <c r="P23" s="34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4" t="s">
        <v>0</v>
      </c>
      <c r="AE23" s="34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4" t="s">
        <v>0</v>
      </c>
    </row>
    <row r="24" spans="1:44" ht="15" customHeight="1" x14ac:dyDescent="0.25">
      <c r="A24" s="35"/>
      <c r="B24" s="39" t="s">
        <v>3</v>
      </c>
      <c r="C24" s="40"/>
      <c r="D24" s="40"/>
      <c r="E24" s="41"/>
      <c r="F24" s="42" t="s">
        <v>4</v>
      </c>
      <c r="G24" s="43"/>
      <c r="H24" s="42" t="s">
        <v>5</v>
      </c>
      <c r="I24" s="43"/>
      <c r="J24" s="42" t="s">
        <v>6</v>
      </c>
      <c r="K24" s="43"/>
      <c r="L24" s="42" t="s">
        <v>7</v>
      </c>
      <c r="M24" s="50"/>
      <c r="N24" s="35"/>
      <c r="P24" s="35"/>
      <c r="Q24" s="39" t="s">
        <v>3</v>
      </c>
      <c r="R24" s="40"/>
      <c r="S24" s="40"/>
      <c r="T24" s="41"/>
      <c r="U24" s="42" t="s">
        <v>4</v>
      </c>
      <c r="V24" s="43"/>
      <c r="W24" s="42" t="s">
        <v>5</v>
      </c>
      <c r="X24" s="43"/>
      <c r="Y24" s="42" t="s">
        <v>6</v>
      </c>
      <c r="Z24" s="43"/>
      <c r="AA24" s="42" t="s">
        <v>7</v>
      </c>
      <c r="AB24" s="50"/>
      <c r="AC24" s="35"/>
      <c r="AE24" s="35"/>
      <c r="AF24" s="39" t="s">
        <v>3</v>
      </c>
      <c r="AG24" s="40"/>
      <c r="AH24" s="40"/>
      <c r="AI24" s="41"/>
      <c r="AJ24" s="42" t="s">
        <v>4</v>
      </c>
      <c r="AK24" s="43"/>
      <c r="AL24" s="42" t="s">
        <v>5</v>
      </c>
      <c r="AM24" s="43"/>
      <c r="AN24" s="42" t="s">
        <v>6</v>
      </c>
      <c r="AO24" s="43"/>
      <c r="AP24" s="42" t="s">
        <v>7</v>
      </c>
      <c r="AQ24" s="50"/>
      <c r="AR24" s="35"/>
    </row>
    <row r="25" spans="1:44" ht="15" customHeight="1" thickBot="1" x14ac:dyDescent="0.3">
      <c r="A25" s="35"/>
      <c r="B25" s="46" t="s">
        <v>8</v>
      </c>
      <c r="C25" s="47"/>
      <c r="D25" s="48" t="s">
        <v>9</v>
      </c>
      <c r="E25" s="49"/>
      <c r="F25" s="44"/>
      <c r="G25" s="45"/>
      <c r="H25" s="44"/>
      <c r="I25" s="45"/>
      <c r="J25" s="44"/>
      <c r="K25" s="45"/>
      <c r="L25" s="44"/>
      <c r="M25" s="51"/>
      <c r="N25" s="35"/>
      <c r="P25" s="35"/>
      <c r="Q25" s="46" t="s">
        <v>8</v>
      </c>
      <c r="R25" s="47"/>
      <c r="S25" s="48" t="s">
        <v>9</v>
      </c>
      <c r="T25" s="49"/>
      <c r="U25" s="44"/>
      <c r="V25" s="45"/>
      <c r="W25" s="44"/>
      <c r="X25" s="45"/>
      <c r="Y25" s="44"/>
      <c r="Z25" s="45"/>
      <c r="AA25" s="44"/>
      <c r="AB25" s="51"/>
      <c r="AC25" s="35"/>
      <c r="AE25" s="35"/>
      <c r="AF25" s="46" t="s">
        <v>8</v>
      </c>
      <c r="AG25" s="47"/>
      <c r="AH25" s="48" t="s">
        <v>9</v>
      </c>
      <c r="AI25" s="49"/>
      <c r="AJ25" s="44"/>
      <c r="AK25" s="45"/>
      <c r="AL25" s="44"/>
      <c r="AM25" s="45"/>
      <c r="AN25" s="44"/>
      <c r="AO25" s="45"/>
      <c r="AP25" s="44"/>
      <c r="AQ25" s="51"/>
      <c r="AR25" s="35"/>
    </row>
    <row r="26" spans="1:44" ht="15" customHeight="1" thickBot="1" x14ac:dyDescent="0.3">
      <c r="A26" s="36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6"/>
      <c r="P26" s="36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6"/>
      <c r="AE26" s="36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6"/>
    </row>
    <row r="27" spans="1:44" ht="15" customHeight="1" thickBot="1" x14ac:dyDescent="0.3">
      <c r="A27" s="3" t="s">
        <v>12</v>
      </c>
      <c r="B27" s="2">
        <v>9885269.9999999981</v>
      </c>
      <c r="C27" s="2"/>
      <c r="D27" s="2">
        <v>9228356.0000000019</v>
      </c>
      <c r="E27" s="2"/>
      <c r="F27" s="2">
        <v>14247345.999999998</v>
      </c>
      <c r="G27" s="2"/>
      <c r="H27" s="2">
        <v>23756334</v>
      </c>
      <c r="I27" s="2"/>
      <c r="J27" s="2">
        <v>0</v>
      </c>
      <c r="K27" s="2"/>
      <c r="L27" s="1">
        <f t="shared" ref="L27:M30" si="11">B27+D27+F27+H27+J27</f>
        <v>57117306</v>
      </c>
      <c r="M27" s="12">
        <f t="shared" si="11"/>
        <v>0</v>
      </c>
      <c r="N27" s="13">
        <f>L27+M27</f>
        <v>57117306</v>
      </c>
      <c r="P27" s="3" t="s">
        <v>12</v>
      </c>
      <c r="Q27" s="2">
        <v>3468</v>
      </c>
      <c r="R27" s="2">
        <v>0</v>
      </c>
      <c r="S27" s="2">
        <v>2564</v>
      </c>
      <c r="T27" s="2">
        <v>0</v>
      </c>
      <c r="U27" s="2">
        <v>2832</v>
      </c>
      <c r="V27" s="2">
        <v>0</v>
      </c>
      <c r="W27" s="2">
        <v>6917</v>
      </c>
      <c r="X27" s="2">
        <v>0</v>
      </c>
      <c r="Y27" s="2">
        <v>1441</v>
      </c>
      <c r="Z27" s="2">
        <v>0</v>
      </c>
      <c r="AA27" s="1">
        <f t="shared" ref="AA27:AB30" si="12">Q27+S27+U27+W27+Y27</f>
        <v>17222</v>
      </c>
      <c r="AB27" s="12">
        <f t="shared" si="12"/>
        <v>0</v>
      </c>
      <c r="AC27" s="13">
        <f>AA27+AB27</f>
        <v>17222</v>
      </c>
      <c r="AE27" s="3" t="s">
        <v>12</v>
      </c>
      <c r="AF27" s="2">
        <f t="shared" ref="AF27:AR30" si="13">IFERROR(B27/Q27, "N.A.")</f>
        <v>2850.4238754325256</v>
      </c>
      <c r="AG27" s="2" t="str">
        <f t="shared" si="13"/>
        <v>N.A.</v>
      </c>
      <c r="AH27" s="2">
        <f t="shared" si="13"/>
        <v>3599.2028081123253</v>
      </c>
      <c r="AI27" s="2" t="str">
        <f t="shared" si="13"/>
        <v>N.A.</v>
      </c>
      <c r="AJ27" s="2">
        <f t="shared" si="13"/>
        <v>5030.8425141242933</v>
      </c>
      <c r="AK27" s="2" t="str">
        <f t="shared" si="13"/>
        <v>N.A.</v>
      </c>
      <c r="AL27" s="2">
        <f t="shared" si="13"/>
        <v>3434.485181437039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6">
        <f t="shared" si="13"/>
        <v>3316.5315294390894</v>
      </c>
      <c r="AQ27" s="17" t="str">
        <f t="shared" si="13"/>
        <v>N.A.</v>
      </c>
      <c r="AR27" s="13">
        <f t="shared" si="13"/>
        <v>3316.5315294390894</v>
      </c>
    </row>
    <row r="28" spans="1:44" ht="15" customHeight="1" thickBot="1" x14ac:dyDescent="0.3">
      <c r="A28" s="3" t="s">
        <v>13</v>
      </c>
      <c r="B28" s="2">
        <v>2025085</v>
      </c>
      <c r="C28" s="2">
        <v>485040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2025085</v>
      </c>
      <c r="M28" s="12">
        <f t="shared" si="11"/>
        <v>485040</v>
      </c>
      <c r="N28" s="13">
        <f>L28+M28</f>
        <v>2510125</v>
      </c>
      <c r="P28" s="3" t="s">
        <v>13</v>
      </c>
      <c r="Q28" s="2">
        <v>1042</v>
      </c>
      <c r="R28" s="2">
        <v>94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1042</v>
      </c>
      <c r="AB28" s="12">
        <f t="shared" si="12"/>
        <v>94</v>
      </c>
      <c r="AC28" s="13">
        <f>AA28+AB28</f>
        <v>1136</v>
      </c>
      <c r="AE28" s="3" t="s">
        <v>13</v>
      </c>
      <c r="AF28" s="2">
        <f t="shared" si="13"/>
        <v>1943.4596928982726</v>
      </c>
      <c r="AG28" s="2">
        <f t="shared" si="13"/>
        <v>5160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>
        <f t="shared" si="13"/>
        <v>1943.4596928982726</v>
      </c>
      <c r="AQ28" s="17">
        <f t="shared" si="13"/>
        <v>5160</v>
      </c>
      <c r="AR28" s="13">
        <f t="shared" si="13"/>
        <v>2209.6170774647885</v>
      </c>
    </row>
    <row r="29" spans="1:44" ht="15" customHeight="1" thickBot="1" x14ac:dyDescent="0.3">
      <c r="A29" s="3" t="s">
        <v>14</v>
      </c>
      <c r="B29" s="2">
        <v>14529987.999999996</v>
      </c>
      <c r="C29" s="2">
        <v>153837025.99999988</v>
      </c>
      <c r="D29" s="2">
        <v>5182943.9999999991</v>
      </c>
      <c r="E29" s="2">
        <v>1334242</v>
      </c>
      <c r="F29" s="2"/>
      <c r="G29" s="2">
        <v>21100849.999999996</v>
      </c>
      <c r="H29" s="2"/>
      <c r="I29" s="2">
        <v>8379372</v>
      </c>
      <c r="J29" s="2">
        <v>0</v>
      </c>
      <c r="K29" s="2"/>
      <c r="L29" s="1">
        <f t="shared" si="11"/>
        <v>19712931.999999996</v>
      </c>
      <c r="M29" s="12">
        <f t="shared" si="11"/>
        <v>184651489.99999988</v>
      </c>
      <c r="N29" s="13">
        <f>L29+M29</f>
        <v>204364421.99999988</v>
      </c>
      <c r="P29" s="3" t="s">
        <v>14</v>
      </c>
      <c r="Q29" s="2">
        <v>5144</v>
      </c>
      <c r="R29" s="2">
        <v>29080</v>
      </c>
      <c r="S29" s="2">
        <v>2022</v>
      </c>
      <c r="T29" s="2">
        <v>508</v>
      </c>
      <c r="U29" s="2">
        <v>0</v>
      </c>
      <c r="V29" s="2">
        <v>2106</v>
      </c>
      <c r="W29" s="2">
        <v>0</v>
      </c>
      <c r="X29" s="2">
        <v>2425</v>
      </c>
      <c r="Y29" s="2">
        <v>1327</v>
      </c>
      <c r="Z29" s="2">
        <v>0</v>
      </c>
      <c r="AA29" s="1">
        <f t="shared" si="12"/>
        <v>8493</v>
      </c>
      <c r="AB29" s="12">
        <f t="shared" si="12"/>
        <v>34119</v>
      </c>
      <c r="AC29" s="13">
        <f>AA29+AB29</f>
        <v>42612</v>
      </c>
      <c r="AE29" s="3" t="s">
        <v>14</v>
      </c>
      <c r="AF29" s="2">
        <f t="shared" si="13"/>
        <v>2824.647744945567</v>
      </c>
      <c r="AG29" s="2">
        <f t="shared" si="13"/>
        <v>5290.1315680880289</v>
      </c>
      <c r="AH29" s="2">
        <f t="shared" si="13"/>
        <v>2563.2759643916911</v>
      </c>
      <c r="AI29" s="2">
        <f t="shared" si="13"/>
        <v>2626.4606299212596</v>
      </c>
      <c r="AJ29" s="2" t="str">
        <f t="shared" si="13"/>
        <v>N.A.</v>
      </c>
      <c r="AK29" s="2">
        <f t="shared" si="13"/>
        <v>10019.396961063627</v>
      </c>
      <c r="AL29" s="2" t="str">
        <f t="shared" si="13"/>
        <v>N.A.</v>
      </c>
      <c r="AM29" s="2">
        <f t="shared" si="13"/>
        <v>3455.4111340206186</v>
      </c>
      <c r="AN29" s="2">
        <f t="shared" si="13"/>
        <v>0</v>
      </c>
      <c r="AO29" s="2" t="str">
        <f t="shared" si="13"/>
        <v>N.A.</v>
      </c>
      <c r="AP29" s="16">
        <f t="shared" si="13"/>
        <v>2321.0799481926288</v>
      </c>
      <c r="AQ29" s="17">
        <f t="shared" si="13"/>
        <v>5411.9842316597751</v>
      </c>
      <c r="AR29" s="13">
        <f t="shared" si="13"/>
        <v>4795.9359335398449</v>
      </c>
    </row>
    <row r="30" spans="1:44" ht="15" customHeight="1" thickBot="1" x14ac:dyDescent="0.3">
      <c r="A30" s="3" t="s">
        <v>15</v>
      </c>
      <c r="B30" s="2">
        <v>4191415</v>
      </c>
      <c r="C30" s="2">
        <v>2073760.9999999998</v>
      </c>
      <c r="D30" s="2">
        <v>1460560</v>
      </c>
      <c r="E30" s="2">
        <v>1144875</v>
      </c>
      <c r="F30" s="2"/>
      <c r="G30" s="2">
        <v>5392476</v>
      </c>
      <c r="H30" s="2">
        <v>9088600.9999999981</v>
      </c>
      <c r="I30" s="2"/>
      <c r="J30" s="2">
        <v>0</v>
      </c>
      <c r="K30" s="2"/>
      <c r="L30" s="1">
        <f t="shared" si="11"/>
        <v>14740575.999999998</v>
      </c>
      <c r="M30" s="12">
        <f t="shared" si="11"/>
        <v>8611112</v>
      </c>
      <c r="N30" s="13">
        <f>L30+M30</f>
        <v>23351688</v>
      </c>
      <c r="P30" s="3" t="s">
        <v>15</v>
      </c>
      <c r="Q30" s="2">
        <v>2583</v>
      </c>
      <c r="R30" s="2">
        <v>812</v>
      </c>
      <c r="S30" s="2">
        <v>206</v>
      </c>
      <c r="T30" s="2">
        <v>284</v>
      </c>
      <c r="U30" s="2">
        <v>0</v>
      </c>
      <c r="V30" s="2">
        <v>647</v>
      </c>
      <c r="W30" s="2">
        <v>6800</v>
      </c>
      <c r="X30" s="2">
        <v>0</v>
      </c>
      <c r="Y30" s="2">
        <v>1538</v>
      </c>
      <c r="Z30" s="2">
        <v>0</v>
      </c>
      <c r="AA30" s="1">
        <f t="shared" si="12"/>
        <v>11127</v>
      </c>
      <c r="AB30" s="12">
        <f t="shared" si="12"/>
        <v>1743</v>
      </c>
      <c r="AC30" s="19">
        <f>AA30+AB30</f>
        <v>12870</v>
      </c>
      <c r="AE30" s="3" t="s">
        <v>15</v>
      </c>
      <c r="AF30" s="2">
        <f t="shared" si="13"/>
        <v>1622.6926054974836</v>
      </c>
      <c r="AG30" s="2">
        <f t="shared" si="13"/>
        <v>2553.8928571428569</v>
      </c>
      <c r="AH30" s="2">
        <f t="shared" si="13"/>
        <v>7090.0970873786409</v>
      </c>
      <c r="AI30" s="2">
        <f t="shared" si="13"/>
        <v>4031.25</v>
      </c>
      <c r="AJ30" s="2" t="str">
        <f t="shared" si="13"/>
        <v>N.A.</v>
      </c>
      <c r="AK30" s="2">
        <f t="shared" si="13"/>
        <v>8334.5842349304476</v>
      </c>
      <c r="AL30" s="2">
        <f t="shared" si="13"/>
        <v>1336.5589705882351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6">
        <f t="shared" si="13"/>
        <v>1324.7574368652824</v>
      </c>
      <c r="AQ30" s="17">
        <f t="shared" si="13"/>
        <v>4940.3970166379804</v>
      </c>
      <c r="AR30" s="13">
        <f t="shared" si="13"/>
        <v>1814.4279720279719</v>
      </c>
    </row>
    <row r="31" spans="1:44" ht="15" customHeight="1" thickBot="1" x14ac:dyDescent="0.3">
      <c r="A31" s="4" t="s">
        <v>16</v>
      </c>
      <c r="B31" s="2">
        <v>30631757.999999985</v>
      </c>
      <c r="C31" s="2">
        <v>156395826.99999997</v>
      </c>
      <c r="D31" s="2">
        <v>15871860</v>
      </c>
      <c r="E31" s="2">
        <v>2479117</v>
      </c>
      <c r="F31" s="2">
        <v>14247345.999999998</v>
      </c>
      <c r="G31" s="2">
        <v>26493326</v>
      </c>
      <c r="H31" s="2">
        <v>32844935.000000011</v>
      </c>
      <c r="I31" s="2">
        <v>8379372</v>
      </c>
      <c r="J31" s="2">
        <v>0</v>
      </c>
      <c r="K31" s="2"/>
      <c r="L31" s="1">
        <f t="shared" ref="L31" si="14">B31+D31+F31+H31+J31</f>
        <v>93595899</v>
      </c>
      <c r="M31" s="12">
        <f t="shared" ref="M31" si="15">C31+E31+G31+I31+K31</f>
        <v>193747641.99999997</v>
      </c>
      <c r="N31" s="19">
        <f>L31+M31</f>
        <v>287343541</v>
      </c>
      <c r="P31" s="4" t="s">
        <v>16</v>
      </c>
      <c r="Q31" s="2">
        <v>12237</v>
      </c>
      <c r="R31" s="2">
        <v>29986</v>
      </c>
      <c r="S31" s="2">
        <v>4792</v>
      </c>
      <c r="T31" s="2">
        <v>792</v>
      </c>
      <c r="U31" s="2">
        <v>2832</v>
      </c>
      <c r="V31" s="2">
        <v>2753</v>
      </c>
      <c r="W31" s="2">
        <v>13717</v>
      </c>
      <c r="X31" s="2">
        <v>2425</v>
      </c>
      <c r="Y31" s="2">
        <v>4306</v>
      </c>
      <c r="Z31" s="2">
        <v>0</v>
      </c>
      <c r="AA31" s="1">
        <f t="shared" ref="AA31" si="16">Q31+S31+U31+W31+Y31</f>
        <v>37884</v>
      </c>
      <c r="AB31" s="12">
        <f t="shared" ref="AB31" si="17">R31+T31+V31+X31+Z31</f>
        <v>35956</v>
      </c>
      <c r="AC31" s="13">
        <f>AA31+AB31</f>
        <v>73840</v>
      </c>
      <c r="AE31" s="4" t="s">
        <v>16</v>
      </c>
      <c r="AF31" s="2">
        <f t="shared" ref="AF31:AO31" si="18">IFERROR(B31/Q31, "N.A.")</f>
        <v>2503.2081392498148</v>
      </c>
      <c r="AG31" s="2">
        <f t="shared" si="18"/>
        <v>5215.6281931568055</v>
      </c>
      <c r="AH31" s="2">
        <f t="shared" si="18"/>
        <v>3312.1577629382305</v>
      </c>
      <c r="AI31" s="2">
        <f t="shared" si="18"/>
        <v>3130.1982323232323</v>
      </c>
      <c r="AJ31" s="2">
        <f t="shared" si="18"/>
        <v>5030.8425141242933</v>
      </c>
      <c r="AK31" s="2">
        <f t="shared" si="18"/>
        <v>9623.4384308027602</v>
      </c>
      <c r="AL31" s="2">
        <f t="shared" si="18"/>
        <v>2394.4692717066423</v>
      </c>
      <c r="AM31" s="2">
        <f t="shared" si="18"/>
        <v>3455.4111340206186</v>
      </c>
      <c r="AN31" s="2">
        <f t="shared" si="18"/>
        <v>0</v>
      </c>
      <c r="AO31" s="2" t="str">
        <f t="shared" si="18"/>
        <v>N.A.</v>
      </c>
      <c r="AP31" s="16">
        <f t="shared" ref="AP31" si="19">IFERROR(L31/AA31, "N.A.")</f>
        <v>2470.5917801710484</v>
      </c>
      <c r="AQ31" s="17">
        <f t="shared" ref="AQ31" si="20">IFERROR(M31/AB31, "N.A.")</f>
        <v>5388.4648459227938</v>
      </c>
      <c r="AR31" s="13">
        <f t="shared" ref="AR31" si="21">IFERROR(N31/AC31, "N.A.")</f>
        <v>3891.4347372697725</v>
      </c>
    </row>
    <row r="32" spans="1:44" ht="15" customHeight="1" thickBot="1" x14ac:dyDescent="0.3">
      <c r="A32" s="5" t="s">
        <v>0</v>
      </c>
      <c r="B32" s="29">
        <f>B31+C31</f>
        <v>187027584.99999994</v>
      </c>
      <c r="C32" s="31"/>
      <c r="D32" s="29">
        <f>D31+E31</f>
        <v>18350977</v>
      </c>
      <c r="E32" s="31"/>
      <c r="F32" s="29">
        <f>F31+G31</f>
        <v>40740672</v>
      </c>
      <c r="G32" s="31"/>
      <c r="H32" s="29">
        <f>H31+I31</f>
        <v>41224307.000000015</v>
      </c>
      <c r="I32" s="31"/>
      <c r="J32" s="29">
        <f>J31+K31</f>
        <v>0</v>
      </c>
      <c r="K32" s="31"/>
      <c r="L32" s="29">
        <f>L31+M31</f>
        <v>287343541</v>
      </c>
      <c r="M32" s="30"/>
      <c r="N32" s="20">
        <f>B32+D32+F32+H32+J32</f>
        <v>287343540.99999994</v>
      </c>
      <c r="P32" s="5" t="s">
        <v>0</v>
      </c>
      <c r="Q32" s="29">
        <f>Q31+R31</f>
        <v>42223</v>
      </c>
      <c r="R32" s="31"/>
      <c r="S32" s="29">
        <f>S31+T31</f>
        <v>5584</v>
      </c>
      <c r="T32" s="31"/>
      <c r="U32" s="29">
        <f>U31+V31</f>
        <v>5585</v>
      </c>
      <c r="V32" s="31"/>
      <c r="W32" s="29">
        <f>W31+X31</f>
        <v>16142</v>
      </c>
      <c r="X32" s="31"/>
      <c r="Y32" s="29">
        <f>Y31+Z31</f>
        <v>4306</v>
      </c>
      <c r="Z32" s="31"/>
      <c r="AA32" s="29">
        <f>AA31+AB31</f>
        <v>73840</v>
      </c>
      <c r="AB32" s="31"/>
      <c r="AC32" s="21">
        <f>Q32+S32+U32+W32+Y32</f>
        <v>73840</v>
      </c>
      <c r="AE32" s="5" t="s">
        <v>0</v>
      </c>
      <c r="AF32" s="32">
        <f>IFERROR(B32/Q32,"N.A.")</f>
        <v>4429.5191009639284</v>
      </c>
      <c r="AG32" s="33"/>
      <c r="AH32" s="32">
        <f>IFERROR(D32/S32,"N.A.")</f>
        <v>3286.3497492836677</v>
      </c>
      <c r="AI32" s="33"/>
      <c r="AJ32" s="32">
        <f>IFERROR(F32/U32,"N.A.")</f>
        <v>7294.6592658907784</v>
      </c>
      <c r="AK32" s="33"/>
      <c r="AL32" s="32">
        <f>IFERROR(H32/W32,"N.A.")</f>
        <v>2553.8537355965814</v>
      </c>
      <c r="AM32" s="33"/>
      <c r="AN32" s="32">
        <f>IFERROR(J32/Y32,"N.A.")</f>
        <v>0</v>
      </c>
      <c r="AO32" s="33"/>
      <c r="AP32" s="32">
        <f>IFERROR(L32/AA32,"N.A.")</f>
        <v>3891.4347372697725</v>
      </c>
      <c r="AQ32" s="33"/>
      <c r="AR32" s="18">
        <f>IFERROR(N32/AC32, "N.A.")</f>
        <v>3891.4347372697716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34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4" t="s">
        <v>0</v>
      </c>
      <c r="P35" s="34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4" t="s">
        <v>0</v>
      </c>
      <c r="AE35" s="34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4" t="s">
        <v>0</v>
      </c>
    </row>
    <row r="36" spans="1:44" ht="15" customHeight="1" x14ac:dyDescent="0.25">
      <c r="A36" s="35"/>
      <c r="B36" s="39" t="s">
        <v>3</v>
      </c>
      <c r="C36" s="40"/>
      <c r="D36" s="40"/>
      <c r="E36" s="41"/>
      <c r="F36" s="42" t="s">
        <v>4</v>
      </c>
      <c r="G36" s="43"/>
      <c r="H36" s="42" t="s">
        <v>5</v>
      </c>
      <c r="I36" s="43"/>
      <c r="J36" s="42" t="s">
        <v>6</v>
      </c>
      <c r="K36" s="43"/>
      <c r="L36" s="42" t="s">
        <v>7</v>
      </c>
      <c r="M36" s="50"/>
      <c r="N36" s="35"/>
      <c r="P36" s="35"/>
      <c r="Q36" s="39" t="s">
        <v>3</v>
      </c>
      <c r="R36" s="40"/>
      <c r="S36" s="40"/>
      <c r="T36" s="41"/>
      <c r="U36" s="42" t="s">
        <v>4</v>
      </c>
      <c r="V36" s="43"/>
      <c r="W36" s="42" t="s">
        <v>5</v>
      </c>
      <c r="X36" s="43"/>
      <c r="Y36" s="42" t="s">
        <v>6</v>
      </c>
      <c r="Z36" s="43"/>
      <c r="AA36" s="42" t="s">
        <v>7</v>
      </c>
      <c r="AB36" s="50"/>
      <c r="AC36" s="35"/>
      <c r="AE36" s="35"/>
      <c r="AF36" s="39" t="s">
        <v>3</v>
      </c>
      <c r="AG36" s="40"/>
      <c r="AH36" s="40"/>
      <c r="AI36" s="41"/>
      <c r="AJ36" s="42" t="s">
        <v>4</v>
      </c>
      <c r="AK36" s="43"/>
      <c r="AL36" s="42" t="s">
        <v>5</v>
      </c>
      <c r="AM36" s="43"/>
      <c r="AN36" s="42" t="s">
        <v>6</v>
      </c>
      <c r="AO36" s="43"/>
      <c r="AP36" s="42" t="s">
        <v>7</v>
      </c>
      <c r="AQ36" s="50"/>
      <c r="AR36" s="35"/>
    </row>
    <row r="37" spans="1:44" ht="15" customHeight="1" thickBot="1" x14ac:dyDescent="0.3">
      <c r="A37" s="35"/>
      <c r="B37" s="46" t="s">
        <v>8</v>
      </c>
      <c r="C37" s="47"/>
      <c r="D37" s="48" t="s">
        <v>9</v>
      </c>
      <c r="E37" s="49"/>
      <c r="F37" s="44"/>
      <c r="G37" s="45"/>
      <c r="H37" s="44"/>
      <c r="I37" s="45"/>
      <c r="J37" s="44"/>
      <c r="K37" s="45"/>
      <c r="L37" s="44"/>
      <c r="M37" s="51"/>
      <c r="N37" s="35"/>
      <c r="P37" s="35"/>
      <c r="Q37" s="46" t="s">
        <v>8</v>
      </c>
      <c r="R37" s="47"/>
      <c r="S37" s="48" t="s">
        <v>9</v>
      </c>
      <c r="T37" s="49"/>
      <c r="U37" s="44"/>
      <c r="V37" s="45"/>
      <c r="W37" s="44"/>
      <c r="X37" s="45"/>
      <c r="Y37" s="44"/>
      <c r="Z37" s="45"/>
      <c r="AA37" s="44"/>
      <c r="AB37" s="51"/>
      <c r="AC37" s="35"/>
      <c r="AE37" s="35"/>
      <c r="AF37" s="46" t="s">
        <v>8</v>
      </c>
      <c r="AG37" s="47"/>
      <c r="AH37" s="48" t="s">
        <v>9</v>
      </c>
      <c r="AI37" s="49"/>
      <c r="AJ37" s="44"/>
      <c r="AK37" s="45"/>
      <c r="AL37" s="44"/>
      <c r="AM37" s="45"/>
      <c r="AN37" s="44"/>
      <c r="AO37" s="45"/>
      <c r="AP37" s="44"/>
      <c r="AQ37" s="51"/>
      <c r="AR37" s="35"/>
    </row>
    <row r="38" spans="1:44" ht="15" customHeight="1" thickBot="1" x14ac:dyDescent="0.3">
      <c r="A38" s="36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6"/>
      <c r="P38" s="36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6"/>
      <c r="AE38" s="36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6"/>
    </row>
    <row r="39" spans="1:44" ht="15" customHeight="1" thickBot="1" x14ac:dyDescent="0.3">
      <c r="A39" s="3" t="s">
        <v>12</v>
      </c>
      <c r="B39" s="2">
        <v>707135</v>
      </c>
      <c r="C39" s="2"/>
      <c r="D39" s="2">
        <v>94100</v>
      </c>
      <c r="E39" s="2"/>
      <c r="F39" s="2">
        <v>1739600</v>
      </c>
      <c r="G39" s="2"/>
      <c r="H39" s="2">
        <v>16130506.999999994</v>
      </c>
      <c r="I39" s="2"/>
      <c r="J39" s="2">
        <v>0</v>
      </c>
      <c r="K39" s="2"/>
      <c r="L39" s="1">
        <f t="shared" ref="L39:M42" si="22">B39+D39+F39+H39+J39</f>
        <v>18671341.999999993</v>
      </c>
      <c r="M39" s="12">
        <f t="shared" si="22"/>
        <v>0</v>
      </c>
      <c r="N39" s="13">
        <f>L39+M39</f>
        <v>18671341.999999993</v>
      </c>
      <c r="P39" s="3" t="s">
        <v>12</v>
      </c>
      <c r="Q39" s="2">
        <v>563</v>
      </c>
      <c r="R39" s="2">
        <v>0</v>
      </c>
      <c r="S39" s="2">
        <v>325</v>
      </c>
      <c r="T39" s="2">
        <v>0</v>
      </c>
      <c r="U39" s="2">
        <v>582</v>
      </c>
      <c r="V39" s="2">
        <v>0</v>
      </c>
      <c r="W39" s="2">
        <v>10090</v>
      </c>
      <c r="X39" s="2">
        <v>0</v>
      </c>
      <c r="Y39" s="2">
        <v>2104</v>
      </c>
      <c r="Z39" s="2">
        <v>0</v>
      </c>
      <c r="AA39" s="1">
        <f t="shared" ref="AA39:AB42" si="23">Q39+S39+U39+W39+Y39</f>
        <v>13664</v>
      </c>
      <c r="AB39" s="12">
        <f t="shared" si="23"/>
        <v>0</v>
      </c>
      <c r="AC39" s="13">
        <f>AA39+AB39</f>
        <v>13664</v>
      </c>
      <c r="AE39" s="3" t="s">
        <v>12</v>
      </c>
      <c r="AF39" s="2">
        <f t="shared" ref="AF39:AR42" si="24">IFERROR(B39/Q39, "N.A.")</f>
        <v>1256.0124333925401</v>
      </c>
      <c r="AG39" s="2" t="str">
        <f t="shared" si="24"/>
        <v>N.A.</v>
      </c>
      <c r="AH39" s="2">
        <f t="shared" si="24"/>
        <v>289.53846153846155</v>
      </c>
      <c r="AI39" s="2" t="str">
        <f t="shared" si="24"/>
        <v>N.A.</v>
      </c>
      <c r="AJ39" s="2">
        <f t="shared" si="24"/>
        <v>2989.0034364261169</v>
      </c>
      <c r="AK39" s="2" t="str">
        <f t="shared" si="24"/>
        <v>N.A.</v>
      </c>
      <c r="AL39" s="2">
        <f t="shared" si="24"/>
        <v>1598.6627353815654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6">
        <f t="shared" si="24"/>
        <v>1366.4623829039808</v>
      </c>
      <c r="AQ39" s="17" t="str">
        <f t="shared" si="24"/>
        <v>N.A.</v>
      </c>
      <c r="AR39" s="13">
        <f t="shared" si="24"/>
        <v>1366.4623829039808</v>
      </c>
    </row>
    <row r="40" spans="1:44" ht="15" customHeight="1" thickBot="1" x14ac:dyDescent="0.3">
      <c r="A40" s="3" t="s">
        <v>13</v>
      </c>
      <c r="B40" s="2">
        <v>6331500.0000000009</v>
      </c>
      <c r="C40" s="2">
        <v>448920</v>
      </c>
      <c r="D40" s="2">
        <v>149640</v>
      </c>
      <c r="E40" s="2"/>
      <c r="F40" s="2"/>
      <c r="G40" s="2"/>
      <c r="H40" s="2"/>
      <c r="I40" s="2"/>
      <c r="J40" s="2"/>
      <c r="K40" s="2"/>
      <c r="L40" s="1">
        <f t="shared" si="22"/>
        <v>6481140.0000000009</v>
      </c>
      <c r="M40" s="12">
        <f t="shared" si="22"/>
        <v>448920</v>
      </c>
      <c r="N40" s="13">
        <f>L40+M40</f>
        <v>6930060.0000000009</v>
      </c>
      <c r="P40" s="3" t="s">
        <v>13</v>
      </c>
      <c r="Q40" s="2">
        <v>4748</v>
      </c>
      <c r="R40" s="2">
        <v>174</v>
      </c>
      <c r="S40" s="2">
        <v>174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4922</v>
      </c>
      <c r="AB40" s="12">
        <f t="shared" si="23"/>
        <v>174</v>
      </c>
      <c r="AC40" s="13">
        <f>AA40+AB40</f>
        <v>5096</v>
      </c>
      <c r="AE40" s="3" t="s">
        <v>13</v>
      </c>
      <c r="AF40" s="2">
        <f t="shared" si="24"/>
        <v>1333.5088458298233</v>
      </c>
      <c r="AG40" s="2">
        <f t="shared" si="24"/>
        <v>2580</v>
      </c>
      <c r="AH40" s="2">
        <f t="shared" si="24"/>
        <v>860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>
        <f t="shared" si="24"/>
        <v>1316.7696058512802</v>
      </c>
      <c r="AQ40" s="17">
        <f t="shared" si="24"/>
        <v>2580</v>
      </c>
      <c r="AR40" s="13">
        <f t="shared" si="24"/>
        <v>1359.9018838304555</v>
      </c>
    </row>
    <row r="41" spans="1:44" ht="15" customHeight="1" thickBot="1" x14ac:dyDescent="0.3">
      <c r="A41" s="3" t="s">
        <v>14</v>
      </c>
      <c r="B41" s="2">
        <v>13359226.000000004</v>
      </c>
      <c r="C41" s="2">
        <v>97428909.00000003</v>
      </c>
      <c r="D41" s="2">
        <v>276700</v>
      </c>
      <c r="E41" s="2">
        <v>103544</v>
      </c>
      <c r="F41" s="2"/>
      <c r="G41" s="2">
        <v>16389500</v>
      </c>
      <c r="H41" s="2"/>
      <c r="I41" s="2">
        <v>4084810</v>
      </c>
      <c r="J41" s="2">
        <v>0</v>
      </c>
      <c r="K41" s="2"/>
      <c r="L41" s="1">
        <f t="shared" si="22"/>
        <v>13635926.000000004</v>
      </c>
      <c r="M41" s="12">
        <f t="shared" si="22"/>
        <v>118006763.00000003</v>
      </c>
      <c r="N41" s="13">
        <f>L41+M41</f>
        <v>131642689.00000003</v>
      </c>
      <c r="P41" s="3" t="s">
        <v>14</v>
      </c>
      <c r="Q41" s="2">
        <v>4483</v>
      </c>
      <c r="R41" s="2">
        <v>18234</v>
      </c>
      <c r="S41" s="2">
        <v>329</v>
      </c>
      <c r="T41" s="2">
        <v>172</v>
      </c>
      <c r="U41" s="2">
        <v>0</v>
      </c>
      <c r="V41" s="2">
        <v>1309</v>
      </c>
      <c r="W41" s="2">
        <v>0</v>
      </c>
      <c r="X41" s="2">
        <v>1422</v>
      </c>
      <c r="Y41" s="2">
        <v>2287</v>
      </c>
      <c r="Z41" s="2">
        <v>0</v>
      </c>
      <c r="AA41" s="1">
        <f t="shared" si="23"/>
        <v>7099</v>
      </c>
      <c r="AB41" s="12">
        <f t="shared" si="23"/>
        <v>21137</v>
      </c>
      <c r="AC41" s="13">
        <f>AA41+AB41</f>
        <v>28236</v>
      </c>
      <c r="AE41" s="3" t="s">
        <v>14</v>
      </c>
      <c r="AF41" s="2">
        <f t="shared" si="24"/>
        <v>2979.9745706000454</v>
      </c>
      <c r="AG41" s="2">
        <f t="shared" si="24"/>
        <v>5343.2548535702554</v>
      </c>
      <c r="AH41" s="2">
        <f t="shared" si="24"/>
        <v>841.03343465045589</v>
      </c>
      <c r="AI41" s="2">
        <f t="shared" si="24"/>
        <v>602</v>
      </c>
      <c r="AJ41" s="2" t="str">
        <f t="shared" si="24"/>
        <v>N.A.</v>
      </c>
      <c r="AK41" s="2">
        <f t="shared" si="24"/>
        <v>12520.626432391138</v>
      </c>
      <c r="AL41" s="2" t="str">
        <f t="shared" si="24"/>
        <v>N.A.</v>
      </c>
      <c r="AM41" s="2">
        <f t="shared" si="24"/>
        <v>2872.5808720112518</v>
      </c>
      <c r="AN41" s="2">
        <f t="shared" si="24"/>
        <v>0</v>
      </c>
      <c r="AO41" s="2" t="str">
        <f t="shared" si="24"/>
        <v>N.A.</v>
      </c>
      <c r="AP41" s="16">
        <f t="shared" si="24"/>
        <v>1920.8234962670804</v>
      </c>
      <c r="AQ41" s="17">
        <f t="shared" si="24"/>
        <v>5582.9475800728596</v>
      </c>
      <c r="AR41" s="13">
        <f t="shared" si="24"/>
        <v>4662.228679699675</v>
      </c>
    </row>
    <row r="42" spans="1:44" ht="15" customHeight="1" thickBot="1" x14ac:dyDescent="0.3">
      <c r="A42" s="3" t="s">
        <v>15</v>
      </c>
      <c r="B42" s="2"/>
      <c r="C42" s="2"/>
      <c r="D42" s="2">
        <v>99330</v>
      </c>
      <c r="E42" s="2"/>
      <c r="F42" s="2"/>
      <c r="G42" s="2">
        <v>648508</v>
      </c>
      <c r="H42" s="2">
        <v>423565</v>
      </c>
      <c r="I42" s="2"/>
      <c r="J42" s="2">
        <v>0</v>
      </c>
      <c r="K42" s="2"/>
      <c r="L42" s="1">
        <f t="shared" si="22"/>
        <v>522895</v>
      </c>
      <c r="M42" s="12">
        <f t="shared" si="22"/>
        <v>648508</v>
      </c>
      <c r="N42" s="13">
        <f>L42+M42</f>
        <v>1171403</v>
      </c>
      <c r="P42" s="3" t="s">
        <v>15</v>
      </c>
      <c r="Q42" s="2">
        <v>0</v>
      </c>
      <c r="R42" s="2">
        <v>0</v>
      </c>
      <c r="S42" s="2">
        <v>132</v>
      </c>
      <c r="T42" s="2">
        <v>0</v>
      </c>
      <c r="U42" s="2">
        <v>0</v>
      </c>
      <c r="V42" s="2">
        <v>92</v>
      </c>
      <c r="W42" s="2">
        <v>508</v>
      </c>
      <c r="X42" s="2">
        <v>0</v>
      </c>
      <c r="Y42" s="2">
        <v>446</v>
      </c>
      <c r="Z42" s="2">
        <v>0</v>
      </c>
      <c r="AA42" s="1">
        <f t="shared" si="23"/>
        <v>1086</v>
      </c>
      <c r="AB42" s="12">
        <f t="shared" si="23"/>
        <v>92</v>
      </c>
      <c r="AC42" s="13">
        <f>AA42+AB42</f>
        <v>1178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>
        <f t="shared" si="24"/>
        <v>752.5</v>
      </c>
      <c r="AI42" s="2" t="str">
        <f t="shared" si="24"/>
        <v>N.A.</v>
      </c>
      <c r="AJ42" s="2" t="str">
        <f t="shared" si="24"/>
        <v>N.A.</v>
      </c>
      <c r="AK42" s="2">
        <f t="shared" si="24"/>
        <v>7049</v>
      </c>
      <c r="AL42" s="2">
        <f t="shared" si="24"/>
        <v>833.78937007874015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6">
        <f t="shared" si="24"/>
        <v>481.48710865561696</v>
      </c>
      <c r="AQ42" s="17">
        <f t="shared" si="24"/>
        <v>7049</v>
      </c>
      <c r="AR42" s="13">
        <f t="shared" si="24"/>
        <v>994.39983022071306</v>
      </c>
    </row>
    <row r="43" spans="1:44" ht="15" customHeight="1" thickBot="1" x14ac:dyDescent="0.3">
      <c r="A43" s="4" t="s">
        <v>16</v>
      </c>
      <c r="B43" s="2">
        <v>20397861</v>
      </c>
      <c r="C43" s="2">
        <v>97877829.000000015</v>
      </c>
      <c r="D43" s="2">
        <v>619770.00000000012</v>
      </c>
      <c r="E43" s="2">
        <v>103544</v>
      </c>
      <c r="F43" s="2">
        <v>1739600</v>
      </c>
      <c r="G43" s="2">
        <v>17038008</v>
      </c>
      <c r="H43" s="2">
        <v>16554072.000000002</v>
      </c>
      <c r="I43" s="2">
        <v>4084810</v>
      </c>
      <c r="J43" s="2">
        <v>0</v>
      </c>
      <c r="K43" s="2"/>
      <c r="L43" s="1">
        <f t="shared" ref="L43" si="25">B43+D43+F43+H43+J43</f>
        <v>39311303</v>
      </c>
      <c r="M43" s="12">
        <f t="shared" ref="M43" si="26">C43+E43+G43+I43+K43</f>
        <v>119104191.00000001</v>
      </c>
      <c r="N43" s="19">
        <f>L43+M43</f>
        <v>158415494</v>
      </c>
      <c r="P43" s="4" t="s">
        <v>16</v>
      </c>
      <c r="Q43" s="2">
        <v>9794</v>
      </c>
      <c r="R43" s="2">
        <v>18408</v>
      </c>
      <c r="S43" s="2">
        <v>960</v>
      </c>
      <c r="T43" s="2">
        <v>172</v>
      </c>
      <c r="U43" s="2">
        <v>582</v>
      </c>
      <c r="V43" s="2">
        <v>1401</v>
      </c>
      <c r="W43" s="2">
        <v>10598</v>
      </c>
      <c r="X43" s="2">
        <v>1422</v>
      </c>
      <c r="Y43" s="2">
        <v>4837</v>
      </c>
      <c r="Z43" s="2">
        <v>0</v>
      </c>
      <c r="AA43" s="1">
        <f t="shared" ref="AA43" si="27">Q43+S43+U43+W43+Y43</f>
        <v>26771</v>
      </c>
      <c r="AB43" s="12">
        <f t="shared" ref="AB43" si="28">R43+T43+V43+X43+Z43</f>
        <v>21403</v>
      </c>
      <c r="AC43" s="19">
        <f>AA43+AB43</f>
        <v>48174</v>
      </c>
      <c r="AE43" s="4" t="s">
        <v>16</v>
      </c>
      <c r="AF43" s="2">
        <f t="shared" ref="AF43:AO43" si="29">IFERROR(B43/Q43, "N.A.")</f>
        <v>2082.6895037778231</v>
      </c>
      <c r="AG43" s="2">
        <f t="shared" si="29"/>
        <v>5317.1354302477193</v>
      </c>
      <c r="AH43" s="2">
        <f t="shared" si="29"/>
        <v>645.59375000000011</v>
      </c>
      <c r="AI43" s="2">
        <f t="shared" si="29"/>
        <v>602</v>
      </c>
      <c r="AJ43" s="2">
        <f t="shared" si="29"/>
        <v>2989.0034364261169</v>
      </c>
      <c r="AK43" s="2">
        <f t="shared" si="29"/>
        <v>12161.319057815846</v>
      </c>
      <c r="AL43" s="2">
        <f t="shared" si="29"/>
        <v>1561.9996225702964</v>
      </c>
      <c r="AM43" s="2">
        <f t="shared" si="29"/>
        <v>2872.5808720112518</v>
      </c>
      <c r="AN43" s="2">
        <f t="shared" si="29"/>
        <v>0</v>
      </c>
      <c r="AO43" s="2" t="str">
        <f t="shared" si="29"/>
        <v>N.A.</v>
      </c>
      <c r="AP43" s="16">
        <f t="shared" ref="AP43" si="30">IFERROR(L43/AA43, "N.A.")</f>
        <v>1468.4286354637482</v>
      </c>
      <c r="AQ43" s="17">
        <f t="shared" ref="AQ43" si="31">IFERROR(M43/AB43, "N.A.")</f>
        <v>5564.8362846329965</v>
      </c>
      <c r="AR43" s="13">
        <f t="shared" ref="AR43" si="32">IFERROR(N43/AC43, "N.A.")</f>
        <v>3288.402333208785</v>
      </c>
    </row>
    <row r="44" spans="1:44" ht="15" customHeight="1" thickBot="1" x14ac:dyDescent="0.3">
      <c r="A44" s="5" t="s">
        <v>0</v>
      </c>
      <c r="B44" s="29">
        <f>B43+C43</f>
        <v>118275690.00000001</v>
      </c>
      <c r="C44" s="31"/>
      <c r="D44" s="29">
        <f>D43+E43</f>
        <v>723314.00000000012</v>
      </c>
      <c r="E44" s="31"/>
      <c r="F44" s="29">
        <f>F43+G43</f>
        <v>18777608</v>
      </c>
      <c r="G44" s="31"/>
      <c r="H44" s="29">
        <f>H43+I43</f>
        <v>20638882</v>
      </c>
      <c r="I44" s="31"/>
      <c r="J44" s="29">
        <f>J43+K43</f>
        <v>0</v>
      </c>
      <c r="K44" s="31"/>
      <c r="L44" s="29">
        <f>L43+M43</f>
        <v>158415494</v>
      </c>
      <c r="M44" s="30"/>
      <c r="N44" s="20">
        <f>B44+D44+F44+H44+J44</f>
        <v>158415494</v>
      </c>
      <c r="P44" s="5" t="s">
        <v>0</v>
      </c>
      <c r="Q44" s="29">
        <f>Q43+R43</f>
        <v>28202</v>
      </c>
      <c r="R44" s="31"/>
      <c r="S44" s="29">
        <f>S43+T43</f>
        <v>1132</v>
      </c>
      <c r="T44" s="31"/>
      <c r="U44" s="29">
        <f>U43+V43</f>
        <v>1983</v>
      </c>
      <c r="V44" s="31"/>
      <c r="W44" s="29">
        <f>W43+X43</f>
        <v>12020</v>
      </c>
      <c r="X44" s="31"/>
      <c r="Y44" s="29">
        <f>Y43+Z43</f>
        <v>4837</v>
      </c>
      <c r="Z44" s="31"/>
      <c r="AA44" s="29">
        <f>AA43+AB43</f>
        <v>48174</v>
      </c>
      <c r="AB44" s="30"/>
      <c r="AC44" s="20">
        <f>Q44+S44+U44+W44+Y44</f>
        <v>48174</v>
      </c>
      <c r="AE44" s="5" t="s">
        <v>0</v>
      </c>
      <c r="AF44" s="32">
        <f>IFERROR(B44/Q44,"N.A.")</f>
        <v>4193.8759662435295</v>
      </c>
      <c r="AG44" s="33"/>
      <c r="AH44" s="32">
        <f>IFERROR(D44/S44,"N.A.")</f>
        <v>638.96996466431108</v>
      </c>
      <c r="AI44" s="33"/>
      <c r="AJ44" s="32">
        <f>IFERROR(F44/U44,"N.A.")</f>
        <v>9469.2929904185585</v>
      </c>
      <c r="AK44" s="33"/>
      <c r="AL44" s="32">
        <f>IFERROR(H44/W44,"N.A.")</f>
        <v>1717.045091514143</v>
      </c>
      <c r="AM44" s="33"/>
      <c r="AN44" s="32">
        <f>IFERROR(J44/Y44,"N.A.")</f>
        <v>0</v>
      </c>
      <c r="AO44" s="33"/>
      <c r="AP44" s="32">
        <f>IFERROR(L44/AA44,"N.A.")</f>
        <v>3288.402333208785</v>
      </c>
      <c r="AQ44" s="33"/>
      <c r="AR44" s="18">
        <f>IFERROR(N44/AC44, "N.A.")</f>
        <v>3288.402333208785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40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34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4" t="s">
        <v>0</v>
      </c>
      <c r="P11" s="34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4" t="s">
        <v>0</v>
      </c>
      <c r="AE11" s="34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4" t="s">
        <v>0</v>
      </c>
    </row>
    <row r="12" spans="1:44" ht="15" customHeight="1" x14ac:dyDescent="0.25">
      <c r="A12" s="35"/>
      <c r="B12" s="39" t="s">
        <v>3</v>
      </c>
      <c r="C12" s="40"/>
      <c r="D12" s="40"/>
      <c r="E12" s="41"/>
      <c r="F12" s="42" t="s">
        <v>4</v>
      </c>
      <c r="G12" s="43"/>
      <c r="H12" s="42" t="s">
        <v>5</v>
      </c>
      <c r="I12" s="43"/>
      <c r="J12" s="42" t="s">
        <v>6</v>
      </c>
      <c r="K12" s="43"/>
      <c r="L12" s="42" t="s">
        <v>7</v>
      </c>
      <c r="M12" s="50"/>
      <c r="N12" s="35"/>
      <c r="P12" s="35"/>
      <c r="Q12" s="39" t="s">
        <v>3</v>
      </c>
      <c r="R12" s="40"/>
      <c r="S12" s="40"/>
      <c r="T12" s="41"/>
      <c r="U12" s="42" t="s">
        <v>4</v>
      </c>
      <c r="V12" s="43"/>
      <c r="W12" s="42" t="s">
        <v>5</v>
      </c>
      <c r="X12" s="43"/>
      <c r="Y12" s="42" t="s">
        <v>6</v>
      </c>
      <c r="Z12" s="43"/>
      <c r="AA12" s="42" t="s">
        <v>7</v>
      </c>
      <c r="AB12" s="50"/>
      <c r="AC12" s="35"/>
      <c r="AE12" s="35"/>
      <c r="AF12" s="39" t="s">
        <v>3</v>
      </c>
      <c r="AG12" s="40"/>
      <c r="AH12" s="40"/>
      <c r="AI12" s="41"/>
      <c r="AJ12" s="42" t="s">
        <v>4</v>
      </c>
      <c r="AK12" s="43"/>
      <c r="AL12" s="42" t="s">
        <v>5</v>
      </c>
      <c r="AM12" s="43"/>
      <c r="AN12" s="42" t="s">
        <v>6</v>
      </c>
      <c r="AO12" s="43"/>
      <c r="AP12" s="42" t="s">
        <v>7</v>
      </c>
      <c r="AQ12" s="50"/>
      <c r="AR12" s="35"/>
    </row>
    <row r="13" spans="1:44" ht="15" customHeight="1" thickBot="1" x14ac:dyDescent="0.3">
      <c r="A13" s="35"/>
      <c r="B13" s="46" t="s">
        <v>8</v>
      </c>
      <c r="C13" s="47"/>
      <c r="D13" s="48" t="s">
        <v>9</v>
      </c>
      <c r="E13" s="49"/>
      <c r="F13" s="44"/>
      <c r="G13" s="45"/>
      <c r="H13" s="44"/>
      <c r="I13" s="45"/>
      <c r="J13" s="44"/>
      <c r="K13" s="45"/>
      <c r="L13" s="44"/>
      <c r="M13" s="51"/>
      <c r="N13" s="35"/>
      <c r="P13" s="35"/>
      <c r="Q13" s="46" t="s">
        <v>8</v>
      </c>
      <c r="R13" s="47"/>
      <c r="S13" s="48" t="s">
        <v>9</v>
      </c>
      <c r="T13" s="49"/>
      <c r="U13" s="44"/>
      <c r="V13" s="45"/>
      <c r="W13" s="44"/>
      <c r="X13" s="45"/>
      <c r="Y13" s="44"/>
      <c r="Z13" s="45"/>
      <c r="AA13" s="44"/>
      <c r="AB13" s="51"/>
      <c r="AC13" s="35"/>
      <c r="AE13" s="35"/>
      <c r="AF13" s="46" t="s">
        <v>8</v>
      </c>
      <c r="AG13" s="47"/>
      <c r="AH13" s="48" t="s">
        <v>9</v>
      </c>
      <c r="AI13" s="49"/>
      <c r="AJ13" s="44"/>
      <c r="AK13" s="45"/>
      <c r="AL13" s="44"/>
      <c r="AM13" s="45"/>
      <c r="AN13" s="44"/>
      <c r="AO13" s="45"/>
      <c r="AP13" s="44"/>
      <c r="AQ13" s="51"/>
      <c r="AR13" s="35"/>
    </row>
    <row r="14" spans="1:44" ht="15" customHeight="1" thickBot="1" x14ac:dyDescent="0.3">
      <c r="A14" s="36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6"/>
      <c r="P14" s="36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6"/>
      <c r="AE14" s="36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6"/>
    </row>
    <row r="15" spans="1:44" ht="15" customHeight="1" thickBot="1" x14ac:dyDescent="0.3">
      <c r="A15" s="3" t="s">
        <v>12</v>
      </c>
      <c r="B15" s="2">
        <v>40214273.000000007</v>
      </c>
      <c r="C15" s="2"/>
      <c r="D15" s="2">
        <v>41133863.000000007</v>
      </c>
      <c r="E15" s="2"/>
      <c r="F15" s="2">
        <v>52211699.999999985</v>
      </c>
      <c r="G15" s="2"/>
      <c r="H15" s="2">
        <v>111872347.00000007</v>
      </c>
      <c r="I15" s="2"/>
      <c r="J15" s="2">
        <v>0</v>
      </c>
      <c r="K15" s="2"/>
      <c r="L15" s="1">
        <f t="shared" ref="L15:M18" si="0">B15+D15+F15+H15+J15</f>
        <v>245432183.00000006</v>
      </c>
      <c r="M15" s="12">
        <f t="shared" si="0"/>
        <v>0</v>
      </c>
      <c r="N15" s="13">
        <f>L15+M15</f>
        <v>245432183.00000006</v>
      </c>
      <c r="P15" s="3" t="s">
        <v>12</v>
      </c>
      <c r="Q15" s="2">
        <v>11444</v>
      </c>
      <c r="R15" s="2">
        <v>0</v>
      </c>
      <c r="S15" s="2">
        <v>8314</v>
      </c>
      <c r="T15" s="2">
        <v>0</v>
      </c>
      <c r="U15" s="2">
        <v>6551</v>
      </c>
      <c r="V15" s="2">
        <v>0</v>
      </c>
      <c r="W15" s="2">
        <v>26282</v>
      </c>
      <c r="X15" s="2">
        <v>0</v>
      </c>
      <c r="Y15" s="2">
        <v>2752</v>
      </c>
      <c r="Z15" s="2">
        <v>0</v>
      </c>
      <c r="AA15" s="1">
        <f t="shared" ref="AA15:AB18" si="1">Q15+S15+U15+W15+Y15</f>
        <v>55343</v>
      </c>
      <c r="AB15" s="12">
        <f t="shared" si="1"/>
        <v>0</v>
      </c>
      <c r="AC15" s="13">
        <f>AA15+AB15</f>
        <v>55343</v>
      </c>
      <c r="AE15" s="3" t="s">
        <v>12</v>
      </c>
      <c r="AF15" s="2">
        <f t="shared" ref="AF15:AR18" si="2">IFERROR(B15/Q15, "N.A.")</f>
        <v>3514.0049807759533</v>
      </c>
      <c r="AG15" s="2" t="str">
        <f t="shared" si="2"/>
        <v>N.A.</v>
      </c>
      <c r="AH15" s="2">
        <f t="shared" si="2"/>
        <v>4947.5418571084929</v>
      </c>
      <c r="AI15" s="2" t="str">
        <f t="shared" si="2"/>
        <v>N.A.</v>
      </c>
      <c r="AJ15" s="2">
        <f t="shared" si="2"/>
        <v>7970.0351091436396</v>
      </c>
      <c r="AK15" s="2" t="str">
        <f t="shared" si="2"/>
        <v>N.A.</v>
      </c>
      <c r="AL15" s="2">
        <f t="shared" si="2"/>
        <v>4256.6146792481577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4434.7466346240726</v>
      </c>
      <c r="AQ15" s="17" t="str">
        <f t="shared" si="2"/>
        <v>N.A.</v>
      </c>
      <c r="AR15" s="13">
        <f t="shared" si="2"/>
        <v>4434.7466346240726</v>
      </c>
    </row>
    <row r="16" spans="1:44" ht="15" customHeight="1" thickBot="1" x14ac:dyDescent="0.3">
      <c r="A16" s="3" t="s">
        <v>13</v>
      </c>
      <c r="B16" s="2">
        <v>19663507.000000011</v>
      </c>
      <c r="C16" s="2">
        <v>2208160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19663507.000000011</v>
      </c>
      <c r="M16" s="12">
        <f t="shared" si="0"/>
        <v>2208160</v>
      </c>
      <c r="N16" s="13">
        <f>L16+M16</f>
        <v>21871667.000000011</v>
      </c>
      <c r="P16" s="3" t="s">
        <v>13</v>
      </c>
      <c r="Q16" s="2">
        <v>8075</v>
      </c>
      <c r="R16" s="2">
        <v>648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8075</v>
      </c>
      <c r="AB16" s="12">
        <f t="shared" si="1"/>
        <v>648</v>
      </c>
      <c r="AC16" s="13">
        <f>AA16+AB16</f>
        <v>8723</v>
      </c>
      <c r="AE16" s="3" t="s">
        <v>13</v>
      </c>
      <c r="AF16" s="2">
        <f t="shared" si="2"/>
        <v>2435.1092260061932</v>
      </c>
      <c r="AG16" s="2">
        <f t="shared" si="2"/>
        <v>3407.6543209876545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2435.1092260061932</v>
      </c>
      <c r="AQ16" s="17">
        <f t="shared" si="2"/>
        <v>3407.6543209876545</v>
      </c>
      <c r="AR16" s="13">
        <f t="shared" si="2"/>
        <v>2507.3560701593501</v>
      </c>
    </row>
    <row r="17" spans="1:44" ht="15" customHeight="1" thickBot="1" x14ac:dyDescent="0.3">
      <c r="A17" s="3" t="s">
        <v>14</v>
      </c>
      <c r="B17" s="2">
        <v>150147897.0000003</v>
      </c>
      <c r="C17" s="2">
        <v>661396214.99999964</v>
      </c>
      <c r="D17" s="2">
        <v>49573001.000000007</v>
      </c>
      <c r="E17" s="2">
        <v>28439768.000000004</v>
      </c>
      <c r="F17" s="2"/>
      <c r="G17" s="2">
        <v>188200509.99999997</v>
      </c>
      <c r="H17" s="2"/>
      <c r="I17" s="2">
        <v>52404645</v>
      </c>
      <c r="J17" s="2">
        <v>0</v>
      </c>
      <c r="K17" s="2"/>
      <c r="L17" s="1">
        <f t="shared" si="0"/>
        <v>199720898.0000003</v>
      </c>
      <c r="M17" s="12">
        <f t="shared" si="0"/>
        <v>930441137.99999964</v>
      </c>
      <c r="N17" s="13">
        <f>L17+M17</f>
        <v>1130162036</v>
      </c>
      <c r="P17" s="3" t="s">
        <v>14</v>
      </c>
      <c r="Q17" s="2">
        <v>31113</v>
      </c>
      <c r="R17" s="2">
        <v>111247</v>
      </c>
      <c r="S17" s="2">
        <v>7196</v>
      </c>
      <c r="T17" s="2">
        <v>2637</v>
      </c>
      <c r="U17" s="2">
        <v>0</v>
      </c>
      <c r="V17" s="2">
        <v>9694</v>
      </c>
      <c r="W17" s="2">
        <v>0</v>
      </c>
      <c r="X17" s="2">
        <v>6777</v>
      </c>
      <c r="Y17" s="2">
        <v>2925</v>
      </c>
      <c r="Z17" s="2">
        <v>0</v>
      </c>
      <c r="AA17" s="1">
        <f t="shared" si="1"/>
        <v>41234</v>
      </c>
      <c r="AB17" s="12">
        <f t="shared" si="1"/>
        <v>130355</v>
      </c>
      <c r="AC17" s="13">
        <f>AA17+AB17</f>
        <v>171589</v>
      </c>
      <c r="AE17" s="3" t="s">
        <v>14</v>
      </c>
      <c r="AF17" s="2">
        <f t="shared" si="2"/>
        <v>4825.8894031433902</v>
      </c>
      <c r="AG17" s="2">
        <f t="shared" si="2"/>
        <v>5945.2948394113964</v>
      </c>
      <c r="AH17" s="2">
        <f t="shared" si="2"/>
        <v>6888.9662312395785</v>
      </c>
      <c r="AI17" s="2">
        <f t="shared" si="2"/>
        <v>10784.894956389839</v>
      </c>
      <c r="AJ17" s="2" t="str">
        <f t="shared" si="2"/>
        <v>N.A.</v>
      </c>
      <c r="AK17" s="2">
        <f t="shared" si="2"/>
        <v>19414.123168970495</v>
      </c>
      <c r="AL17" s="2" t="str">
        <f t="shared" si="2"/>
        <v>N.A.</v>
      </c>
      <c r="AM17" s="2">
        <f t="shared" si="2"/>
        <v>7732.7202301903499</v>
      </c>
      <c r="AN17" s="2">
        <f t="shared" si="2"/>
        <v>0</v>
      </c>
      <c r="AO17" s="2" t="str">
        <f t="shared" si="2"/>
        <v>N.A.</v>
      </c>
      <c r="AP17" s="16">
        <f t="shared" si="2"/>
        <v>4843.5974681088492</v>
      </c>
      <c r="AQ17" s="17">
        <f t="shared" si="2"/>
        <v>7137.747980514745</v>
      </c>
      <c r="AR17" s="13">
        <f t="shared" si="2"/>
        <v>6586.4480590247631</v>
      </c>
    </row>
    <row r="18" spans="1:44" ht="15" customHeight="1" thickBot="1" x14ac:dyDescent="0.3">
      <c r="A18" s="3" t="s">
        <v>15</v>
      </c>
      <c r="B18" s="2">
        <v>489780</v>
      </c>
      <c r="C18" s="2"/>
      <c r="D18" s="2">
        <v>2350379.9999999995</v>
      </c>
      <c r="E18" s="2"/>
      <c r="F18" s="2"/>
      <c r="G18" s="2">
        <v>4798800</v>
      </c>
      <c r="H18" s="2">
        <v>1930560</v>
      </c>
      <c r="I18" s="2"/>
      <c r="J18" s="2">
        <v>0</v>
      </c>
      <c r="K18" s="2"/>
      <c r="L18" s="1">
        <f t="shared" si="0"/>
        <v>4770720</v>
      </c>
      <c r="M18" s="12">
        <f t="shared" si="0"/>
        <v>4798800</v>
      </c>
      <c r="N18" s="13">
        <f>L18+M18</f>
        <v>9569520</v>
      </c>
      <c r="P18" s="3" t="s">
        <v>15</v>
      </c>
      <c r="Q18" s="2">
        <v>231</v>
      </c>
      <c r="R18" s="2">
        <v>0</v>
      </c>
      <c r="S18" s="2">
        <v>535</v>
      </c>
      <c r="T18" s="2">
        <v>0</v>
      </c>
      <c r="U18" s="2">
        <v>0</v>
      </c>
      <c r="V18" s="2">
        <v>124</v>
      </c>
      <c r="W18" s="2">
        <v>624</v>
      </c>
      <c r="X18" s="2">
        <v>0</v>
      </c>
      <c r="Y18" s="2">
        <v>68</v>
      </c>
      <c r="Z18" s="2">
        <v>0</v>
      </c>
      <c r="AA18" s="1">
        <f t="shared" si="1"/>
        <v>1458</v>
      </c>
      <c r="AB18" s="12">
        <f t="shared" si="1"/>
        <v>124</v>
      </c>
      <c r="AC18" s="19">
        <f>AA18+AB18</f>
        <v>1582</v>
      </c>
      <c r="AE18" s="3" t="s">
        <v>15</v>
      </c>
      <c r="AF18" s="2">
        <f t="shared" si="2"/>
        <v>2120.2597402597403</v>
      </c>
      <c r="AG18" s="2" t="str">
        <f t="shared" si="2"/>
        <v>N.A.</v>
      </c>
      <c r="AH18" s="2">
        <f t="shared" si="2"/>
        <v>4393.2336448598126</v>
      </c>
      <c r="AI18" s="2" t="str">
        <f t="shared" si="2"/>
        <v>N.A.</v>
      </c>
      <c r="AJ18" s="2" t="str">
        <f t="shared" si="2"/>
        <v>N.A.</v>
      </c>
      <c r="AK18" s="2">
        <f t="shared" si="2"/>
        <v>38700</v>
      </c>
      <c r="AL18" s="2">
        <f t="shared" si="2"/>
        <v>3093.8461538461538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3272.0987654320988</v>
      </c>
      <c r="AQ18" s="17">
        <f t="shared" si="2"/>
        <v>38700</v>
      </c>
      <c r="AR18" s="13">
        <f t="shared" si="2"/>
        <v>6049.0012642225029</v>
      </c>
    </row>
    <row r="19" spans="1:44" ht="15" customHeight="1" thickBot="1" x14ac:dyDescent="0.3">
      <c r="A19" s="4" t="s">
        <v>16</v>
      </c>
      <c r="B19" s="2">
        <v>210515457.00000021</v>
      </c>
      <c r="C19" s="2">
        <v>663604375.00000095</v>
      </c>
      <c r="D19" s="2">
        <v>93057244.000000015</v>
      </c>
      <c r="E19" s="2">
        <v>28439768.000000004</v>
      </c>
      <c r="F19" s="2">
        <v>52211699.999999985</v>
      </c>
      <c r="G19" s="2">
        <v>192999309.99999994</v>
      </c>
      <c r="H19" s="2">
        <v>113802907.00000012</v>
      </c>
      <c r="I19" s="2">
        <v>52404645</v>
      </c>
      <c r="J19" s="2">
        <v>0</v>
      </c>
      <c r="K19" s="2"/>
      <c r="L19" s="1">
        <f t="shared" ref="L19" si="3">B19+D19+F19+H19+J19</f>
        <v>469587308.00000036</v>
      </c>
      <c r="M19" s="12">
        <f t="shared" ref="M19" si="4">C19+E19+G19+I19+K19</f>
        <v>937448098.00000095</v>
      </c>
      <c r="N19" s="19">
        <f>L19+M19</f>
        <v>1407035406.0000014</v>
      </c>
      <c r="P19" s="4" t="s">
        <v>16</v>
      </c>
      <c r="Q19" s="2">
        <v>50863</v>
      </c>
      <c r="R19" s="2">
        <v>111895</v>
      </c>
      <c r="S19" s="2">
        <v>16045</v>
      </c>
      <c r="T19" s="2">
        <v>2637</v>
      </c>
      <c r="U19" s="2">
        <v>6551</v>
      </c>
      <c r="V19" s="2">
        <v>9818</v>
      </c>
      <c r="W19" s="2">
        <v>26906</v>
      </c>
      <c r="X19" s="2">
        <v>6777</v>
      </c>
      <c r="Y19" s="2">
        <v>5745</v>
      </c>
      <c r="Z19" s="2">
        <v>0</v>
      </c>
      <c r="AA19" s="1">
        <f t="shared" ref="AA19" si="5">Q19+S19+U19+W19+Y19</f>
        <v>106110</v>
      </c>
      <c r="AB19" s="12">
        <f t="shared" ref="AB19" si="6">R19+T19+V19+X19+Z19</f>
        <v>131127</v>
      </c>
      <c r="AC19" s="13">
        <f>AA19+AB19</f>
        <v>237237</v>
      </c>
      <c r="AE19" s="4" t="s">
        <v>16</v>
      </c>
      <c r="AF19" s="2">
        <f t="shared" ref="AF19:AO19" si="7">IFERROR(B19/Q19, "N.A.")</f>
        <v>4138.8722057291197</v>
      </c>
      <c r="AG19" s="2">
        <f t="shared" si="7"/>
        <v>5930.598999061629</v>
      </c>
      <c r="AH19" s="2">
        <f t="shared" si="7"/>
        <v>5799.7659083826748</v>
      </c>
      <c r="AI19" s="2">
        <f t="shared" si="7"/>
        <v>10784.894956389839</v>
      </c>
      <c r="AJ19" s="2">
        <f t="shared" si="7"/>
        <v>7970.0351091436396</v>
      </c>
      <c r="AK19" s="2">
        <f t="shared" si="7"/>
        <v>19657.701161132609</v>
      </c>
      <c r="AL19" s="2">
        <f t="shared" si="7"/>
        <v>4229.6479223964961</v>
      </c>
      <c r="AM19" s="2">
        <f t="shared" si="7"/>
        <v>7732.7202301903499</v>
      </c>
      <c r="AN19" s="2">
        <f t="shared" si="7"/>
        <v>0</v>
      </c>
      <c r="AO19" s="2" t="str">
        <f t="shared" si="7"/>
        <v>N.A.</v>
      </c>
      <c r="AP19" s="16">
        <f t="shared" ref="AP19" si="8">IFERROR(L19/AA19, "N.A.")</f>
        <v>4425.4764678164202</v>
      </c>
      <c r="AQ19" s="17">
        <f t="shared" ref="AQ19" si="9">IFERROR(M19/AB19, "N.A.")</f>
        <v>7149.1614846675429</v>
      </c>
      <c r="AR19" s="13">
        <f t="shared" ref="AR19" si="10">IFERROR(N19/AC19, "N.A.")</f>
        <v>5930.9273258387238</v>
      </c>
    </row>
    <row r="20" spans="1:44" ht="15" customHeight="1" thickBot="1" x14ac:dyDescent="0.3">
      <c r="A20" s="5" t="s">
        <v>0</v>
      </c>
      <c r="B20" s="29">
        <f>B19+C19</f>
        <v>874119832.00000119</v>
      </c>
      <c r="C20" s="31"/>
      <c r="D20" s="29">
        <f>D19+E19</f>
        <v>121497012.00000001</v>
      </c>
      <c r="E20" s="31"/>
      <c r="F20" s="29">
        <f>F19+G19</f>
        <v>245211009.99999994</v>
      </c>
      <c r="G20" s="31"/>
      <c r="H20" s="29">
        <f>H19+I19</f>
        <v>166207552.00000012</v>
      </c>
      <c r="I20" s="31"/>
      <c r="J20" s="29">
        <f>J19+K19</f>
        <v>0</v>
      </c>
      <c r="K20" s="31"/>
      <c r="L20" s="29">
        <f>L19+M19</f>
        <v>1407035406.0000014</v>
      </c>
      <c r="M20" s="30"/>
      <c r="N20" s="20">
        <f>B20+D20+F20+H20+J20</f>
        <v>1407035406.0000014</v>
      </c>
      <c r="P20" s="5" t="s">
        <v>0</v>
      </c>
      <c r="Q20" s="29">
        <f>Q19+R19</f>
        <v>162758</v>
      </c>
      <c r="R20" s="31"/>
      <c r="S20" s="29">
        <f>S19+T19</f>
        <v>18682</v>
      </c>
      <c r="T20" s="31"/>
      <c r="U20" s="29">
        <f>U19+V19</f>
        <v>16369</v>
      </c>
      <c r="V20" s="31"/>
      <c r="W20" s="29">
        <f>W19+X19</f>
        <v>33683</v>
      </c>
      <c r="X20" s="31"/>
      <c r="Y20" s="29">
        <f>Y19+Z19</f>
        <v>5745</v>
      </c>
      <c r="Z20" s="31"/>
      <c r="AA20" s="29">
        <f>AA19+AB19</f>
        <v>237237</v>
      </c>
      <c r="AB20" s="31"/>
      <c r="AC20" s="21">
        <f>Q20+S20+U20+W20+Y20</f>
        <v>237237</v>
      </c>
      <c r="AE20" s="5" t="s">
        <v>0</v>
      </c>
      <c r="AF20" s="32">
        <f>IFERROR(B20/Q20,"N.A.")</f>
        <v>5370.6719915457379</v>
      </c>
      <c r="AG20" s="33"/>
      <c r="AH20" s="32">
        <f>IFERROR(D20/S20,"N.A.")</f>
        <v>6503.4263997430689</v>
      </c>
      <c r="AI20" s="33"/>
      <c r="AJ20" s="32">
        <f>IFERROR(F20/U20,"N.A.")</f>
        <v>14980.207098784284</v>
      </c>
      <c r="AK20" s="33"/>
      <c r="AL20" s="32">
        <f>IFERROR(H20/W20,"N.A.")</f>
        <v>4934.4640323011645</v>
      </c>
      <c r="AM20" s="33"/>
      <c r="AN20" s="32">
        <f>IFERROR(J20/Y20,"N.A.")</f>
        <v>0</v>
      </c>
      <c r="AO20" s="33"/>
      <c r="AP20" s="32">
        <f>IFERROR(L20/AA20,"N.A.")</f>
        <v>5930.9273258387238</v>
      </c>
      <c r="AQ20" s="33"/>
      <c r="AR20" s="18">
        <f>IFERROR(N20/AC20, "N.A.")</f>
        <v>5930.9273258387238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34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4" t="s">
        <v>0</v>
      </c>
      <c r="P23" s="34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4" t="s">
        <v>0</v>
      </c>
      <c r="AE23" s="34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4" t="s">
        <v>0</v>
      </c>
    </row>
    <row r="24" spans="1:44" ht="15" customHeight="1" x14ac:dyDescent="0.25">
      <c r="A24" s="35"/>
      <c r="B24" s="39" t="s">
        <v>3</v>
      </c>
      <c r="C24" s="40"/>
      <c r="D24" s="40"/>
      <c r="E24" s="41"/>
      <c r="F24" s="42" t="s">
        <v>4</v>
      </c>
      <c r="G24" s="43"/>
      <c r="H24" s="42" t="s">
        <v>5</v>
      </c>
      <c r="I24" s="43"/>
      <c r="J24" s="42" t="s">
        <v>6</v>
      </c>
      <c r="K24" s="43"/>
      <c r="L24" s="42" t="s">
        <v>7</v>
      </c>
      <c r="M24" s="50"/>
      <c r="N24" s="35"/>
      <c r="P24" s="35"/>
      <c r="Q24" s="39" t="s">
        <v>3</v>
      </c>
      <c r="R24" s="40"/>
      <c r="S24" s="40"/>
      <c r="T24" s="41"/>
      <c r="U24" s="42" t="s">
        <v>4</v>
      </c>
      <c r="V24" s="43"/>
      <c r="W24" s="42" t="s">
        <v>5</v>
      </c>
      <c r="X24" s="43"/>
      <c r="Y24" s="42" t="s">
        <v>6</v>
      </c>
      <c r="Z24" s="43"/>
      <c r="AA24" s="42" t="s">
        <v>7</v>
      </c>
      <c r="AB24" s="50"/>
      <c r="AC24" s="35"/>
      <c r="AE24" s="35"/>
      <c r="AF24" s="39" t="s">
        <v>3</v>
      </c>
      <c r="AG24" s="40"/>
      <c r="AH24" s="40"/>
      <c r="AI24" s="41"/>
      <c r="AJ24" s="42" t="s">
        <v>4</v>
      </c>
      <c r="AK24" s="43"/>
      <c r="AL24" s="42" t="s">
        <v>5</v>
      </c>
      <c r="AM24" s="43"/>
      <c r="AN24" s="42" t="s">
        <v>6</v>
      </c>
      <c r="AO24" s="43"/>
      <c r="AP24" s="42" t="s">
        <v>7</v>
      </c>
      <c r="AQ24" s="50"/>
      <c r="AR24" s="35"/>
    </row>
    <row r="25" spans="1:44" ht="15" customHeight="1" thickBot="1" x14ac:dyDescent="0.3">
      <c r="A25" s="35"/>
      <c r="B25" s="46" t="s">
        <v>8</v>
      </c>
      <c r="C25" s="47"/>
      <c r="D25" s="48" t="s">
        <v>9</v>
      </c>
      <c r="E25" s="49"/>
      <c r="F25" s="44"/>
      <c r="G25" s="45"/>
      <c r="H25" s="44"/>
      <c r="I25" s="45"/>
      <c r="J25" s="44"/>
      <c r="K25" s="45"/>
      <c r="L25" s="44"/>
      <c r="M25" s="51"/>
      <c r="N25" s="35"/>
      <c r="P25" s="35"/>
      <c r="Q25" s="46" t="s">
        <v>8</v>
      </c>
      <c r="R25" s="47"/>
      <c r="S25" s="48" t="s">
        <v>9</v>
      </c>
      <c r="T25" s="49"/>
      <c r="U25" s="44"/>
      <c r="V25" s="45"/>
      <c r="W25" s="44"/>
      <c r="X25" s="45"/>
      <c r="Y25" s="44"/>
      <c r="Z25" s="45"/>
      <c r="AA25" s="44"/>
      <c r="AB25" s="51"/>
      <c r="AC25" s="35"/>
      <c r="AE25" s="35"/>
      <c r="AF25" s="46" t="s">
        <v>8</v>
      </c>
      <c r="AG25" s="47"/>
      <c r="AH25" s="48" t="s">
        <v>9</v>
      </c>
      <c r="AI25" s="49"/>
      <c r="AJ25" s="44"/>
      <c r="AK25" s="45"/>
      <c r="AL25" s="44"/>
      <c r="AM25" s="45"/>
      <c r="AN25" s="44"/>
      <c r="AO25" s="45"/>
      <c r="AP25" s="44"/>
      <c r="AQ25" s="51"/>
      <c r="AR25" s="35"/>
    </row>
    <row r="26" spans="1:44" ht="15" customHeight="1" thickBot="1" x14ac:dyDescent="0.3">
      <c r="A26" s="36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6"/>
      <c r="P26" s="36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6"/>
      <c r="AE26" s="36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6"/>
    </row>
    <row r="27" spans="1:44" ht="15" customHeight="1" thickBot="1" x14ac:dyDescent="0.3">
      <c r="A27" s="3" t="s">
        <v>12</v>
      </c>
      <c r="B27" s="2">
        <v>33046495.000000007</v>
      </c>
      <c r="C27" s="2"/>
      <c r="D27" s="2">
        <v>39385072.999999985</v>
      </c>
      <c r="E27" s="2"/>
      <c r="F27" s="2">
        <v>48789150</v>
      </c>
      <c r="G27" s="2"/>
      <c r="H27" s="2">
        <v>78640000.999999985</v>
      </c>
      <c r="I27" s="2"/>
      <c r="J27" s="2">
        <v>0</v>
      </c>
      <c r="K27" s="2"/>
      <c r="L27" s="1">
        <f t="shared" ref="L27:M30" si="11">B27+D27+F27+H27+J27</f>
        <v>199860719</v>
      </c>
      <c r="M27" s="12">
        <f t="shared" si="11"/>
        <v>0</v>
      </c>
      <c r="N27" s="13">
        <f>L27+M27</f>
        <v>199860719</v>
      </c>
      <c r="P27" s="3" t="s">
        <v>12</v>
      </c>
      <c r="Q27" s="2">
        <v>8234</v>
      </c>
      <c r="R27" s="2">
        <v>0</v>
      </c>
      <c r="S27" s="2">
        <v>7802</v>
      </c>
      <c r="T27" s="2">
        <v>0</v>
      </c>
      <c r="U27" s="2">
        <v>5870</v>
      </c>
      <c r="V27" s="2">
        <v>0</v>
      </c>
      <c r="W27" s="2">
        <v>14812</v>
      </c>
      <c r="X27" s="2">
        <v>0</v>
      </c>
      <c r="Y27" s="2">
        <v>906</v>
      </c>
      <c r="Z27" s="2">
        <v>0</v>
      </c>
      <c r="AA27" s="1">
        <f t="shared" ref="AA27:AB30" si="12">Q27+S27+U27+W27+Y27</f>
        <v>37624</v>
      </c>
      <c r="AB27" s="12">
        <f t="shared" si="12"/>
        <v>0</v>
      </c>
      <c r="AC27" s="13">
        <f>AA27+AB27</f>
        <v>37624</v>
      </c>
      <c r="AE27" s="3" t="s">
        <v>12</v>
      </c>
      <c r="AF27" s="2">
        <f t="shared" ref="AF27:AR30" si="13">IFERROR(B27/Q27, "N.A.")</f>
        <v>4013.4193587563768</v>
      </c>
      <c r="AG27" s="2" t="str">
        <f t="shared" si="13"/>
        <v>N.A.</v>
      </c>
      <c r="AH27" s="2">
        <f t="shared" si="13"/>
        <v>5048.0739553960502</v>
      </c>
      <c r="AI27" s="2" t="str">
        <f t="shared" si="13"/>
        <v>N.A.</v>
      </c>
      <c r="AJ27" s="2">
        <f t="shared" si="13"/>
        <v>8311.6098807495746</v>
      </c>
      <c r="AK27" s="2" t="str">
        <f t="shared" si="13"/>
        <v>N.A.</v>
      </c>
      <c r="AL27" s="2">
        <f t="shared" si="13"/>
        <v>5309.2088171752621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6">
        <f t="shared" si="13"/>
        <v>5312.0539815011698</v>
      </c>
      <c r="AQ27" s="17" t="str">
        <f t="shared" si="13"/>
        <v>N.A.</v>
      </c>
      <c r="AR27" s="13">
        <f t="shared" si="13"/>
        <v>5312.0539815011698</v>
      </c>
    </row>
    <row r="28" spans="1:44" ht="15" customHeight="1" thickBot="1" x14ac:dyDescent="0.3">
      <c r="A28" s="3" t="s">
        <v>13</v>
      </c>
      <c r="B28" s="2">
        <v>453005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453005</v>
      </c>
      <c r="M28" s="12">
        <f t="shared" si="11"/>
        <v>0</v>
      </c>
      <c r="N28" s="13">
        <f>L28+M28</f>
        <v>453005</v>
      </c>
      <c r="P28" s="3" t="s">
        <v>13</v>
      </c>
      <c r="Q28" s="2">
        <v>136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136</v>
      </c>
      <c r="AB28" s="12">
        <f t="shared" si="12"/>
        <v>0</v>
      </c>
      <c r="AC28" s="13">
        <f>AA28+AB28</f>
        <v>136</v>
      </c>
      <c r="AE28" s="3" t="s">
        <v>13</v>
      </c>
      <c r="AF28" s="2">
        <f t="shared" si="13"/>
        <v>3330.919117647059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>
        <f t="shared" si="13"/>
        <v>3330.919117647059</v>
      </c>
      <c r="AQ28" s="17" t="str">
        <f t="shared" si="13"/>
        <v>N.A.</v>
      </c>
      <c r="AR28" s="13">
        <f t="shared" si="13"/>
        <v>3330.919117647059</v>
      </c>
    </row>
    <row r="29" spans="1:44" ht="15" customHeight="1" thickBot="1" x14ac:dyDescent="0.3">
      <c r="A29" s="3" t="s">
        <v>14</v>
      </c>
      <c r="B29" s="2">
        <v>94579650.00000003</v>
      </c>
      <c r="C29" s="2">
        <v>457896518.00000036</v>
      </c>
      <c r="D29" s="2">
        <v>36081335</v>
      </c>
      <c r="E29" s="2">
        <v>15337928.000000002</v>
      </c>
      <c r="F29" s="2"/>
      <c r="G29" s="2">
        <v>151105390.00000006</v>
      </c>
      <c r="H29" s="2"/>
      <c r="I29" s="2">
        <v>37991005</v>
      </c>
      <c r="J29" s="2">
        <v>0</v>
      </c>
      <c r="K29" s="2"/>
      <c r="L29" s="1">
        <f t="shared" si="11"/>
        <v>130660985.00000003</v>
      </c>
      <c r="M29" s="12">
        <f t="shared" si="11"/>
        <v>662330841.00000048</v>
      </c>
      <c r="N29" s="13">
        <f>L29+M29</f>
        <v>792991826.00000048</v>
      </c>
      <c r="P29" s="3" t="s">
        <v>14</v>
      </c>
      <c r="Q29" s="2">
        <v>19404</v>
      </c>
      <c r="R29" s="2">
        <v>75090</v>
      </c>
      <c r="S29" s="2">
        <v>4678</v>
      </c>
      <c r="T29" s="2">
        <v>1675</v>
      </c>
      <c r="U29" s="2">
        <v>0</v>
      </c>
      <c r="V29" s="2">
        <v>7285</v>
      </c>
      <c r="W29" s="2">
        <v>0</v>
      </c>
      <c r="X29" s="2">
        <v>4218</v>
      </c>
      <c r="Y29" s="2">
        <v>721</v>
      </c>
      <c r="Z29" s="2">
        <v>0</v>
      </c>
      <c r="AA29" s="1">
        <f t="shared" si="12"/>
        <v>24803</v>
      </c>
      <c r="AB29" s="12">
        <f t="shared" si="12"/>
        <v>88268</v>
      </c>
      <c r="AC29" s="13">
        <f>AA29+AB29</f>
        <v>113071</v>
      </c>
      <c r="AE29" s="3" t="s">
        <v>14</v>
      </c>
      <c r="AF29" s="2">
        <f t="shared" si="13"/>
        <v>4874.2346938775527</v>
      </c>
      <c r="AG29" s="2">
        <f t="shared" si="13"/>
        <v>6097.9693434545261</v>
      </c>
      <c r="AH29" s="2">
        <f t="shared" si="13"/>
        <v>7712.983112441214</v>
      </c>
      <c r="AI29" s="2">
        <f t="shared" si="13"/>
        <v>9156.9719402985083</v>
      </c>
      <c r="AJ29" s="2" t="str">
        <f t="shared" si="13"/>
        <v>N.A.</v>
      </c>
      <c r="AK29" s="2">
        <f t="shared" si="13"/>
        <v>20741.989018531236</v>
      </c>
      <c r="AL29" s="2" t="str">
        <f t="shared" si="13"/>
        <v>N.A.</v>
      </c>
      <c r="AM29" s="2">
        <f t="shared" si="13"/>
        <v>9006.8764817449028</v>
      </c>
      <c r="AN29" s="2">
        <f t="shared" si="13"/>
        <v>0</v>
      </c>
      <c r="AO29" s="2" t="str">
        <f t="shared" si="13"/>
        <v>N.A.</v>
      </c>
      <c r="AP29" s="16">
        <f t="shared" si="13"/>
        <v>5267.9508527194303</v>
      </c>
      <c r="AQ29" s="17">
        <f t="shared" si="13"/>
        <v>7503.6348506820195</v>
      </c>
      <c r="AR29" s="13">
        <f t="shared" si="13"/>
        <v>7013.2202421487427</v>
      </c>
    </row>
    <row r="30" spans="1:44" ht="15" customHeight="1" thickBot="1" x14ac:dyDescent="0.3">
      <c r="A30" s="3" t="s">
        <v>15</v>
      </c>
      <c r="B30" s="2">
        <v>489780</v>
      </c>
      <c r="C30" s="2"/>
      <c r="D30" s="2">
        <v>2350379.9999999995</v>
      </c>
      <c r="E30" s="2"/>
      <c r="F30" s="2"/>
      <c r="G30" s="2">
        <v>4798800</v>
      </c>
      <c r="H30" s="2">
        <v>1930560</v>
      </c>
      <c r="I30" s="2"/>
      <c r="J30" s="2"/>
      <c r="K30" s="2"/>
      <c r="L30" s="1">
        <f t="shared" si="11"/>
        <v>4770720</v>
      </c>
      <c r="M30" s="12">
        <f t="shared" si="11"/>
        <v>4798800</v>
      </c>
      <c r="N30" s="13">
        <f>L30+M30</f>
        <v>9569520</v>
      </c>
      <c r="P30" s="3" t="s">
        <v>15</v>
      </c>
      <c r="Q30" s="2">
        <v>231</v>
      </c>
      <c r="R30" s="2">
        <v>0</v>
      </c>
      <c r="S30" s="2">
        <v>535</v>
      </c>
      <c r="T30" s="2">
        <v>0</v>
      </c>
      <c r="U30" s="2">
        <v>0</v>
      </c>
      <c r="V30" s="2">
        <v>124</v>
      </c>
      <c r="W30" s="2">
        <v>624</v>
      </c>
      <c r="X30" s="2">
        <v>0</v>
      </c>
      <c r="Y30" s="2">
        <v>0</v>
      </c>
      <c r="Z30" s="2">
        <v>0</v>
      </c>
      <c r="AA30" s="1">
        <f t="shared" si="12"/>
        <v>1390</v>
      </c>
      <c r="AB30" s="12">
        <f t="shared" si="12"/>
        <v>124</v>
      </c>
      <c r="AC30" s="19">
        <f>AA30+AB30</f>
        <v>1514</v>
      </c>
      <c r="AE30" s="3" t="s">
        <v>15</v>
      </c>
      <c r="AF30" s="2">
        <f t="shared" si="13"/>
        <v>2120.2597402597403</v>
      </c>
      <c r="AG30" s="2" t="str">
        <f t="shared" si="13"/>
        <v>N.A.</v>
      </c>
      <c r="AH30" s="2">
        <f t="shared" si="13"/>
        <v>4393.2336448598126</v>
      </c>
      <c r="AI30" s="2" t="str">
        <f t="shared" si="13"/>
        <v>N.A.</v>
      </c>
      <c r="AJ30" s="2" t="str">
        <f t="shared" si="13"/>
        <v>N.A.</v>
      </c>
      <c r="AK30" s="2">
        <f t="shared" si="13"/>
        <v>38700</v>
      </c>
      <c r="AL30" s="2">
        <f t="shared" si="13"/>
        <v>3093.8461538461538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6">
        <f t="shared" si="13"/>
        <v>3432.1726618705038</v>
      </c>
      <c r="AQ30" s="17">
        <f t="shared" si="13"/>
        <v>38700</v>
      </c>
      <c r="AR30" s="13">
        <f t="shared" si="13"/>
        <v>6320.6869220607659</v>
      </c>
    </row>
    <row r="31" spans="1:44" ht="15" customHeight="1" thickBot="1" x14ac:dyDescent="0.3">
      <c r="A31" s="4" t="s">
        <v>16</v>
      </c>
      <c r="B31" s="2">
        <v>128568929.9999999</v>
      </c>
      <c r="C31" s="2">
        <v>457896518.00000036</v>
      </c>
      <c r="D31" s="2">
        <v>77816788</v>
      </c>
      <c r="E31" s="2">
        <v>15337928.000000002</v>
      </c>
      <c r="F31" s="2">
        <v>48789150</v>
      </c>
      <c r="G31" s="2">
        <v>155904190</v>
      </c>
      <c r="H31" s="2">
        <v>80570561.000000045</v>
      </c>
      <c r="I31" s="2">
        <v>37991005</v>
      </c>
      <c r="J31" s="2">
        <v>0</v>
      </c>
      <c r="K31" s="2"/>
      <c r="L31" s="1">
        <f t="shared" ref="L31" si="14">B31+D31+F31+H31+J31</f>
        <v>335745428.99999994</v>
      </c>
      <c r="M31" s="12">
        <f t="shared" ref="M31" si="15">C31+E31+G31+I31+K31</f>
        <v>667129641.00000036</v>
      </c>
      <c r="N31" s="19">
        <f>L31+M31</f>
        <v>1002875070.0000002</v>
      </c>
      <c r="P31" s="4" t="s">
        <v>16</v>
      </c>
      <c r="Q31" s="2">
        <v>28005</v>
      </c>
      <c r="R31" s="2">
        <v>75090</v>
      </c>
      <c r="S31" s="2">
        <v>13015</v>
      </c>
      <c r="T31" s="2">
        <v>1675</v>
      </c>
      <c r="U31" s="2">
        <v>5870</v>
      </c>
      <c r="V31" s="2">
        <v>7409</v>
      </c>
      <c r="W31" s="2">
        <v>15436</v>
      </c>
      <c r="X31" s="2">
        <v>4218</v>
      </c>
      <c r="Y31" s="2">
        <v>1627</v>
      </c>
      <c r="Z31" s="2">
        <v>0</v>
      </c>
      <c r="AA31" s="1">
        <f t="shared" ref="AA31" si="16">Q31+S31+U31+W31+Y31</f>
        <v>63953</v>
      </c>
      <c r="AB31" s="12">
        <f t="shared" ref="AB31" si="17">R31+T31+V31+X31+Z31</f>
        <v>88392</v>
      </c>
      <c r="AC31" s="13">
        <f>AA31+AB31</f>
        <v>152345</v>
      </c>
      <c r="AE31" s="4" t="s">
        <v>16</v>
      </c>
      <c r="AF31" s="2">
        <f t="shared" ref="AF31:AO31" si="18">IFERROR(B31/Q31, "N.A.")</f>
        <v>4590.9276914836601</v>
      </c>
      <c r="AG31" s="2">
        <f t="shared" si="18"/>
        <v>6097.9693434545261</v>
      </c>
      <c r="AH31" s="2">
        <f t="shared" si="18"/>
        <v>5979.0079139454474</v>
      </c>
      <c r="AI31" s="2">
        <f t="shared" si="18"/>
        <v>9156.9719402985083</v>
      </c>
      <c r="AJ31" s="2">
        <f t="shared" si="18"/>
        <v>8311.6098807495746</v>
      </c>
      <c r="AK31" s="2">
        <f t="shared" si="18"/>
        <v>21042.541503576733</v>
      </c>
      <c r="AL31" s="2">
        <f t="shared" si="18"/>
        <v>5219.6528245659529</v>
      </c>
      <c r="AM31" s="2">
        <f t="shared" si="18"/>
        <v>9006.8764817449028</v>
      </c>
      <c r="AN31" s="2">
        <f t="shared" si="18"/>
        <v>0</v>
      </c>
      <c r="AO31" s="2" t="str">
        <f t="shared" si="18"/>
        <v>N.A.</v>
      </c>
      <c r="AP31" s="16">
        <f t="shared" ref="AP31" si="19">IFERROR(L31/AA31, "N.A.")</f>
        <v>5249.8777070661254</v>
      </c>
      <c r="AQ31" s="17">
        <f t="shared" ref="AQ31" si="20">IFERROR(M31/AB31, "N.A.")</f>
        <v>7547.3984184089095</v>
      </c>
      <c r="AR31" s="13">
        <f t="shared" ref="AR31" si="21">IFERROR(N31/AC31, "N.A.")</f>
        <v>6582.9208047523725</v>
      </c>
    </row>
    <row r="32" spans="1:44" ht="15" customHeight="1" thickBot="1" x14ac:dyDescent="0.3">
      <c r="A32" s="5" t="s">
        <v>0</v>
      </c>
      <c r="B32" s="29">
        <f>B31+C31</f>
        <v>586465448.00000024</v>
      </c>
      <c r="C32" s="31"/>
      <c r="D32" s="29">
        <f>D31+E31</f>
        <v>93154716</v>
      </c>
      <c r="E32" s="31"/>
      <c r="F32" s="29">
        <f>F31+G31</f>
        <v>204693340</v>
      </c>
      <c r="G32" s="31"/>
      <c r="H32" s="29">
        <f>H31+I31</f>
        <v>118561566.00000004</v>
      </c>
      <c r="I32" s="31"/>
      <c r="J32" s="29">
        <f>J31+K31</f>
        <v>0</v>
      </c>
      <c r="K32" s="31"/>
      <c r="L32" s="29">
        <f>L31+M31</f>
        <v>1002875070.0000002</v>
      </c>
      <c r="M32" s="30"/>
      <c r="N32" s="20">
        <f>B32+D32+F32+H32+J32</f>
        <v>1002875070.0000002</v>
      </c>
      <c r="P32" s="5" t="s">
        <v>0</v>
      </c>
      <c r="Q32" s="29">
        <f>Q31+R31</f>
        <v>103095</v>
      </c>
      <c r="R32" s="31"/>
      <c r="S32" s="29">
        <f>S31+T31</f>
        <v>14690</v>
      </c>
      <c r="T32" s="31"/>
      <c r="U32" s="29">
        <f>U31+V31</f>
        <v>13279</v>
      </c>
      <c r="V32" s="31"/>
      <c r="W32" s="29">
        <f>W31+X31</f>
        <v>19654</v>
      </c>
      <c r="X32" s="31"/>
      <c r="Y32" s="29">
        <f>Y31+Z31</f>
        <v>1627</v>
      </c>
      <c r="Z32" s="31"/>
      <c r="AA32" s="29">
        <f>AA31+AB31</f>
        <v>152345</v>
      </c>
      <c r="AB32" s="31"/>
      <c r="AC32" s="21">
        <f>Q32+S32+U32+W32+Y32</f>
        <v>152345</v>
      </c>
      <c r="AE32" s="5" t="s">
        <v>0</v>
      </c>
      <c r="AF32" s="32">
        <f>IFERROR(B32/Q32,"N.A.")</f>
        <v>5688.5925408603734</v>
      </c>
      <c r="AG32" s="33"/>
      <c r="AH32" s="32">
        <f>IFERROR(D32/S32,"N.A.")</f>
        <v>6341.3693669162694</v>
      </c>
      <c r="AI32" s="33"/>
      <c r="AJ32" s="32">
        <f>IFERROR(F32/U32,"N.A.")</f>
        <v>15414.815874689359</v>
      </c>
      <c r="AK32" s="33"/>
      <c r="AL32" s="32">
        <f>IFERROR(H32/W32,"N.A.")</f>
        <v>6032.4395034089775</v>
      </c>
      <c r="AM32" s="33"/>
      <c r="AN32" s="32">
        <f>IFERROR(J32/Y32,"N.A.")</f>
        <v>0</v>
      </c>
      <c r="AO32" s="33"/>
      <c r="AP32" s="32">
        <f>IFERROR(L32/AA32,"N.A.")</f>
        <v>6582.9208047523725</v>
      </c>
      <c r="AQ32" s="33"/>
      <c r="AR32" s="18">
        <f>IFERROR(N32/AC32, "N.A.")</f>
        <v>6582.9208047523725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34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4" t="s">
        <v>0</v>
      </c>
      <c r="P35" s="34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4" t="s">
        <v>0</v>
      </c>
      <c r="AE35" s="34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4" t="s">
        <v>0</v>
      </c>
    </row>
    <row r="36" spans="1:44" ht="15" customHeight="1" x14ac:dyDescent="0.25">
      <c r="A36" s="35"/>
      <c r="B36" s="39" t="s">
        <v>3</v>
      </c>
      <c r="C36" s="40"/>
      <c r="D36" s="40"/>
      <c r="E36" s="41"/>
      <c r="F36" s="42" t="s">
        <v>4</v>
      </c>
      <c r="G36" s="43"/>
      <c r="H36" s="42" t="s">
        <v>5</v>
      </c>
      <c r="I36" s="43"/>
      <c r="J36" s="42" t="s">
        <v>6</v>
      </c>
      <c r="K36" s="43"/>
      <c r="L36" s="42" t="s">
        <v>7</v>
      </c>
      <c r="M36" s="50"/>
      <c r="N36" s="35"/>
      <c r="P36" s="35"/>
      <c r="Q36" s="39" t="s">
        <v>3</v>
      </c>
      <c r="R36" s="40"/>
      <c r="S36" s="40"/>
      <c r="T36" s="41"/>
      <c r="U36" s="42" t="s">
        <v>4</v>
      </c>
      <c r="V36" s="43"/>
      <c r="W36" s="42" t="s">
        <v>5</v>
      </c>
      <c r="X36" s="43"/>
      <c r="Y36" s="42" t="s">
        <v>6</v>
      </c>
      <c r="Z36" s="43"/>
      <c r="AA36" s="42" t="s">
        <v>7</v>
      </c>
      <c r="AB36" s="50"/>
      <c r="AC36" s="35"/>
      <c r="AE36" s="35"/>
      <c r="AF36" s="39" t="s">
        <v>3</v>
      </c>
      <c r="AG36" s="40"/>
      <c r="AH36" s="40"/>
      <c r="AI36" s="41"/>
      <c r="AJ36" s="42" t="s">
        <v>4</v>
      </c>
      <c r="AK36" s="43"/>
      <c r="AL36" s="42" t="s">
        <v>5</v>
      </c>
      <c r="AM36" s="43"/>
      <c r="AN36" s="42" t="s">
        <v>6</v>
      </c>
      <c r="AO36" s="43"/>
      <c r="AP36" s="42" t="s">
        <v>7</v>
      </c>
      <c r="AQ36" s="50"/>
      <c r="AR36" s="35"/>
    </row>
    <row r="37" spans="1:44" ht="15" customHeight="1" thickBot="1" x14ac:dyDescent="0.3">
      <c r="A37" s="35"/>
      <c r="B37" s="46" t="s">
        <v>8</v>
      </c>
      <c r="C37" s="47"/>
      <c r="D37" s="48" t="s">
        <v>9</v>
      </c>
      <c r="E37" s="49"/>
      <c r="F37" s="44"/>
      <c r="G37" s="45"/>
      <c r="H37" s="44"/>
      <c r="I37" s="45"/>
      <c r="J37" s="44"/>
      <c r="K37" s="45"/>
      <c r="L37" s="44"/>
      <c r="M37" s="51"/>
      <c r="N37" s="35"/>
      <c r="P37" s="35"/>
      <c r="Q37" s="46" t="s">
        <v>8</v>
      </c>
      <c r="R37" s="47"/>
      <c r="S37" s="48" t="s">
        <v>9</v>
      </c>
      <c r="T37" s="49"/>
      <c r="U37" s="44"/>
      <c r="V37" s="45"/>
      <c r="W37" s="44"/>
      <c r="X37" s="45"/>
      <c r="Y37" s="44"/>
      <c r="Z37" s="45"/>
      <c r="AA37" s="44"/>
      <c r="AB37" s="51"/>
      <c r="AC37" s="35"/>
      <c r="AE37" s="35"/>
      <c r="AF37" s="46" t="s">
        <v>8</v>
      </c>
      <c r="AG37" s="47"/>
      <c r="AH37" s="48" t="s">
        <v>9</v>
      </c>
      <c r="AI37" s="49"/>
      <c r="AJ37" s="44"/>
      <c r="AK37" s="45"/>
      <c r="AL37" s="44"/>
      <c r="AM37" s="45"/>
      <c r="AN37" s="44"/>
      <c r="AO37" s="45"/>
      <c r="AP37" s="44"/>
      <c r="AQ37" s="51"/>
      <c r="AR37" s="35"/>
    </row>
    <row r="38" spans="1:44" ht="15" customHeight="1" thickBot="1" x14ac:dyDescent="0.3">
      <c r="A38" s="36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6"/>
      <c r="P38" s="36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6"/>
      <c r="AE38" s="36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6"/>
    </row>
    <row r="39" spans="1:44" ht="15" customHeight="1" thickBot="1" x14ac:dyDescent="0.3">
      <c r="A39" s="3" t="s">
        <v>12</v>
      </c>
      <c r="B39" s="2">
        <v>7167777.9999999991</v>
      </c>
      <c r="C39" s="2"/>
      <c r="D39" s="2">
        <v>1748790</v>
      </c>
      <c r="E39" s="2"/>
      <c r="F39" s="2">
        <v>3422550</v>
      </c>
      <c r="G39" s="2"/>
      <c r="H39" s="2">
        <v>33232346</v>
      </c>
      <c r="I39" s="2"/>
      <c r="J39" s="2">
        <v>0</v>
      </c>
      <c r="K39" s="2"/>
      <c r="L39" s="1">
        <f t="shared" ref="L39:M42" si="22">B39+D39+F39+H39+J39</f>
        <v>45571464</v>
      </c>
      <c r="M39" s="12">
        <f t="shared" si="22"/>
        <v>0</v>
      </c>
      <c r="N39" s="13">
        <f>L39+M39</f>
        <v>45571464</v>
      </c>
      <c r="P39" s="3" t="s">
        <v>12</v>
      </c>
      <c r="Q39" s="2">
        <v>3210</v>
      </c>
      <c r="R39" s="2">
        <v>0</v>
      </c>
      <c r="S39" s="2">
        <v>512</v>
      </c>
      <c r="T39" s="2">
        <v>0</v>
      </c>
      <c r="U39" s="2">
        <v>681</v>
      </c>
      <c r="V39" s="2">
        <v>0</v>
      </c>
      <c r="W39" s="2">
        <v>11470</v>
      </c>
      <c r="X39" s="2">
        <v>0</v>
      </c>
      <c r="Y39" s="2">
        <v>1846</v>
      </c>
      <c r="Z39" s="2">
        <v>0</v>
      </c>
      <c r="AA39" s="1">
        <f t="shared" ref="AA39:AB42" si="23">Q39+S39+U39+W39+Y39</f>
        <v>17719</v>
      </c>
      <c r="AB39" s="12">
        <f t="shared" si="23"/>
        <v>0</v>
      </c>
      <c r="AC39" s="13">
        <f>AA39+AB39</f>
        <v>17719</v>
      </c>
      <c r="AE39" s="3" t="s">
        <v>12</v>
      </c>
      <c r="AF39" s="2">
        <f t="shared" ref="AF39:AR42" si="24">IFERROR(B39/Q39, "N.A.")</f>
        <v>2232.9526479750775</v>
      </c>
      <c r="AG39" s="2" t="str">
        <f t="shared" si="24"/>
        <v>N.A.</v>
      </c>
      <c r="AH39" s="2">
        <f t="shared" si="24"/>
        <v>3415.60546875</v>
      </c>
      <c r="AI39" s="2" t="str">
        <f t="shared" si="24"/>
        <v>N.A.</v>
      </c>
      <c r="AJ39" s="2">
        <f t="shared" si="24"/>
        <v>5025.7709251101323</v>
      </c>
      <c r="AK39" s="2" t="str">
        <f t="shared" si="24"/>
        <v>N.A.</v>
      </c>
      <c r="AL39" s="2">
        <f t="shared" si="24"/>
        <v>2897.3274629468178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6">
        <f t="shared" si="24"/>
        <v>2571.8981883853489</v>
      </c>
      <c r="AQ39" s="17" t="str">
        <f t="shared" si="24"/>
        <v>N.A.</v>
      </c>
      <c r="AR39" s="13">
        <f t="shared" si="24"/>
        <v>2571.8981883853489</v>
      </c>
    </row>
    <row r="40" spans="1:44" ht="15" customHeight="1" thickBot="1" x14ac:dyDescent="0.3">
      <c r="A40" s="3" t="s">
        <v>13</v>
      </c>
      <c r="B40" s="2">
        <v>19210502.000000011</v>
      </c>
      <c r="C40" s="2">
        <v>2208160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19210502.000000011</v>
      </c>
      <c r="M40" s="12">
        <f t="shared" si="22"/>
        <v>2208160</v>
      </c>
      <c r="N40" s="13">
        <f>L40+M40</f>
        <v>21418662.000000011</v>
      </c>
      <c r="P40" s="3" t="s">
        <v>13</v>
      </c>
      <c r="Q40" s="2">
        <v>7939</v>
      </c>
      <c r="R40" s="2">
        <v>648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7939</v>
      </c>
      <c r="AB40" s="12">
        <f t="shared" si="23"/>
        <v>648</v>
      </c>
      <c r="AC40" s="13">
        <f>AA40+AB40</f>
        <v>8587</v>
      </c>
      <c r="AE40" s="3" t="s">
        <v>13</v>
      </c>
      <c r="AF40" s="2">
        <f t="shared" si="24"/>
        <v>2419.7634462778701</v>
      </c>
      <c r="AG40" s="2">
        <f t="shared" si="24"/>
        <v>3407.6543209876545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>
        <f t="shared" si="24"/>
        <v>2419.7634462778701</v>
      </c>
      <c r="AQ40" s="17">
        <f t="shared" si="24"/>
        <v>3407.6543209876545</v>
      </c>
      <c r="AR40" s="13">
        <f t="shared" si="24"/>
        <v>2494.3125655059989</v>
      </c>
    </row>
    <row r="41" spans="1:44" ht="15" customHeight="1" thickBot="1" x14ac:dyDescent="0.3">
      <c r="A41" s="3" t="s">
        <v>14</v>
      </c>
      <c r="B41" s="2">
        <v>55568246.999999985</v>
      </c>
      <c r="C41" s="2">
        <v>203499697.00000009</v>
      </c>
      <c r="D41" s="2">
        <v>13491666</v>
      </c>
      <c r="E41" s="2">
        <v>13101840.000000002</v>
      </c>
      <c r="F41" s="2"/>
      <c r="G41" s="2">
        <v>37095120</v>
      </c>
      <c r="H41" s="2"/>
      <c r="I41" s="2">
        <v>14413639.999999996</v>
      </c>
      <c r="J41" s="2">
        <v>0</v>
      </c>
      <c r="K41" s="2"/>
      <c r="L41" s="1">
        <f t="shared" si="22"/>
        <v>69059912.999999985</v>
      </c>
      <c r="M41" s="12">
        <f t="shared" si="22"/>
        <v>268110297.00000009</v>
      </c>
      <c r="N41" s="13">
        <f>L41+M41</f>
        <v>337170210.00000006</v>
      </c>
      <c r="P41" s="3" t="s">
        <v>14</v>
      </c>
      <c r="Q41" s="2">
        <v>11709</v>
      </c>
      <c r="R41" s="2">
        <v>36157</v>
      </c>
      <c r="S41" s="2">
        <v>2518</v>
      </c>
      <c r="T41" s="2">
        <v>962</v>
      </c>
      <c r="U41" s="2">
        <v>0</v>
      </c>
      <c r="V41" s="2">
        <v>2409</v>
      </c>
      <c r="W41" s="2">
        <v>0</v>
      </c>
      <c r="X41" s="2">
        <v>2559</v>
      </c>
      <c r="Y41" s="2">
        <v>2204</v>
      </c>
      <c r="Z41" s="2">
        <v>0</v>
      </c>
      <c r="AA41" s="1">
        <f t="shared" si="23"/>
        <v>16431</v>
      </c>
      <c r="AB41" s="12">
        <f t="shared" si="23"/>
        <v>42087</v>
      </c>
      <c r="AC41" s="13">
        <f>AA41+AB41</f>
        <v>58518</v>
      </c>
      <c r="AE41" s="3" t="s">
        <v>14</v>
      </c>
      <c r="AF41" s="2">
        <f t="shared" si="24"/>
        <v>4745.7722264924405</v>
      </c>
      <c r="AG41" s="2">
        <f t="shared" si="24"/>
        <v>5628.2240506679227</v>
      </c>
      <c r="AH41" s="2">
        <f t="shared" si="24"/>
        <v>5358.0881652104845</v>
      </c>
      <c r="AI41" s="2">
        <f t="shared" si="24"/>
        <v>13619.376299376301</v>
      </c>
      <c r="AJ41" s="2" t="str">
        <f t="shared" si="24"/>
        <v>N.A.</v>
      </c>
      <c r="AK41" s="2">
        <f t="shared" si="24"/>
        <v>15398.555417185555</v>
      </c>
      <c r="AL41" s="2" t="str">
        <f t="shared" si="24"/>
        <v>N.A.</v>
      </c>
      <c r="AM41" s="2">
        <f t="shared" si="24"/>
        <v>5632.5283313794434</v>
      </c>
      <c r="AN41" s="2">
        <f t="shared" si="24"/>
        <v>0</v>
      </c>
      <c r="AO41" s="2" t="str">
        <f t="shared" si="24"/>
        <v>N.A.</v>
      </c>
      <c r="AP41" s="16">
        <f t="shared" si="24"/>
        <v>4203.0255614387434</v>
      </c>
      <c r="AQ41" s="17">
        <f t="shared" si="24"/>
        <v>6370.3827072492713</v>
      </c>
      <c r="AR41" s="13">
        <f t="shared" si="24"/>
        <v>5761.8204654977962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68</v>
      </c>
      <c r="Z42" s="2">
        <v>0</v>
      </c>
      <c r="AA42" s="1">
        <f t="shared" si="23"/>
        <v>68</v>
      </c>
      <c r="AB42" s="12">
        <f t="shared" si="23"/>
        <v>0</v>
      </c>
      <c r="AC42" s="13">
        <f>AA42+AB42</f>
        <v>68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6">
        <f t="shared" si="24"/>
        <v>0</v>
      </c>
      <c r="AQ42" s="17" t="str">
        <f t="shared" si="24"/>
        <v>N.A.</v>
      </c>
      <c r="AR42" s="13">
        <f t="shared" si="24"/>
        <v>0</v>
      </c>
    </row>
    <row r="43" spans="1:44" ht="15" customHeight="1" thickBot="1" x14ac:dyDescent="0.3">
      <c r="A43" s="4" t="s">
        <v>16</v>
      </c>
      <c r="B43" s="2">
        <v>81946527</v>
      </c>
      <c r="C43" s="2">
        <v>205707857.00000009</v>
      </c>
      <c r="D43" s="2">
        <v>15240456</v>
      </c>
      <c r="E43" s="2">
        <v>13101840.000000002</v>
      </c>
      <c r="F43" s="2">
        <v>3422550</v>
      </c>
      <c r="G43" s="2">
        <v>37095120</v>
      </c>
      <c r="H43" s="2">
        <v>33232346</v>
      </c>
      <c r="I43" s="2">
        <v>14413639.999999996</v>
      </c>
      <c r="J43" s="2">
        <v>0</v>
      </c>
      <c r="K43" s="2"/>
      <c r="L43" s="1">
        <f t="shared" ref="L43" si="25">B43+D43+F43+H43+J43</f>
        <v>133841879</v>
      </c>
      <c r="M43" s="12">
        <f t="shared" ref="M43" si="26">C43+E43+G43+I43+K43</f>
        <v>270318457.00000006</v>
      </c>
      <c r="N43" s="19">
        <f>L43+M43</f>
        <v>404160336.00000006</v>
      </c>
      <c r="P43" s="4" t="s">
        <v>16</v>
      </c>
      <c r="Q43" s="2">
        <v>22858</v>
      </c>
      <c r="R43" s="2">
        <v>36805</v>
      </c>
      <c r="S43" s="2">
        <v>3030</v>
      </c>
      <c r="T43" s="2">
        <v>962</v>
      </c>
      <c r="U43" s="2">
        <v>681</v>
      </c>
      <c r="V43" s="2">
        <v>2409</v>
      </c>
      <c r="W43" s="2">
        <v>11470</v>
      </c>
      <c r="X43" s="2">
        <v>2559</v>
      </c>
      <c r="Y43" s="2">
        <v>4118</v>
      </c>
      <c r="Z43" s="2">
        <v>0</v>
      </c>
      <c r="AA43" s="1">
        <f t="shared" ref="AA43" si="27">Q43+S43+U43+W43+Y43</f>
        <v>42157</v>
      </c>
      <c r="AB43" s="12">
        <f t="shared" ref="AB43" si="28">R43+T43+V43+X43+Z43</f>
        <v>42735</v>
      </c>
      <c r="AC43" s="19">
        <f>AA43+AB43</f>
        <v>84892</v>
      </c>
      <c r="AE43" s="4" t="s">
        <v>16</v>
      </c>
      <c r="AF43" s="2">
        <f t="shared" ref="AF43:AO43" si="29">IFERROR(B43/Q43, "N.A.")</f>
        <v>3585.0261177705838</v>
      </c>
      <c r="AG43" s="2">
        <f t="shared" si="29"/>
        <v>5589.1280260834146</v>
      </c>
      <c r="AH43" s="2">
        <f t="shared" si="29"/>
        <v>5029.8534653465349</v>
      </c>
      <c r="AI43" s="2">
        <f t="shared" si="29"/>
        <v>13619.376299376301</v>
      </c>
      <c r="AJ43" s="2">
        <f t="shared" si="29"/>
        <v>5025.7709251101323</v>
      </c>
      <c r="AK43" s="2">
        <f t="shared" si="29"/>
        <v>15398.555417185555</v>
      </c>
      <c r="AL43" s="2">
        <f t="shared" si="29"/>
        <v>2897.3274629468178</v>
      </c>
      <c r="AM43" s="2">
        <f t="shared" si="29"/>
        <v>5632.5283313794434</v>
      </c>
      <c r="AN43" s="2">
        <f t="shared" si="29"/>
        <v>0</v>
      </c>
      <c r="AO43" s="2" t="str">
        <f t="shared" si="29"/>
        <v>N.A.</v>
      </c>
      <c r="AP43" s="16">
        <f t="shared" ref="AP43" si="30">IFERROR(L43/AA43, "N.A.")</f>
        <v>3174.8435372535996</v>
      </c>
      <c r="AQ43" s="17">
        <f t="shared" ref="AQ43" si="31">IFERROR(M43/AB43, "N.A.")</f>
        <v>6325.4582192582211</v>
      </c>
      <c r="AR43" s="13">
        <f t="shared" ref="AR43" si="32">IFERROR(N43/AC43, "N.A.")</f>
        <v>4760.876596145692</v>
      </c>
    </row>
    <row r="44" spans="1:44" ht="15" customHeight="1" thickBot="1" x14ac:dyDescent="0.3">
      <c r="A44" s="5" t="s">
        <v>0</v>
      </c>
      <c r="B44" s="29">
        <f>B43+C43</f>
        <v>287654384.00000012</v>
      </c>
      <c r="C44" s="31"/>
      <c r="D44" s="29">
        <f>D43+E43</f>
        <v>28342296</v>
      </c>
      <c r="E44" s="31"/>
      <c r="F44" s="29">
        <f>F43+G43</f>
        <v>40517670</v>
      </c>
      <c r="G44" s="31"/>
      <c r="H44" s="29">
        <f>H43+I43</f>
        <v>47645986</v>
      </c>
      <c r="I44" s="31"/>
      <c r="J44" s="29">
        <f>J43+K43</f>
        <v>0</v>
      </c>
      <c r="K44" s="31"/>
      <c r="L44" s="29">
        <f>L43+M43</f>
        <v>404160336.00000006</v>
      </c>
      <c r="M44" s="30"/>
      <c r="N44" s="20">
        <f>B44+D44+F44+H44+J44</f>
        <v>404160336.00000012</v>
      </c>
      <c r="P44" s="5" t="s">
        <v>0</v>
      </c>
      <c r="Q44" s="29">
        <f>Q43+R43</f>
        <v>59663</v>
      </c>
      <c r="R44" s="31"/>
      <c r="S44" s="29">
        <f>S43+T43</f>
        <v>3992</v>
      </c>
      <c r="T44" s="31"/>
      <c r="U44" s="29">
        <f>U43+V43</f>
        <v>3090</v>
      </c>
      <c r="V44" s="31"/>
      <c r="W44" s="29">
        <f>W43+X43</f>
        <v>14029</v>
      </c>
      <c r="X44" s="31"/>
      <c r="Y44" s="29">
        <f>Y43+Z43</f>
        <v>4118</v>
      </c>
      <c r="Z44" s="31"/>
      <c r="AA44" s="29">
        <f>AA43+AB43</f>
        <v>84892</v>
      </c>
      <c r="AB44" s="30"/>
      <c r="AC44" s="20">
        <f>Q44+S44+U44+W44+Y44</f>
        <v>84892</v>
      </c>
      <c r="AE44" s="5" t="s">
        <v>0</v>
      </c>
      <c r="AF44" s="32">
        <f>IFERROR(B44/Q44,"N.A.")</f>
        <v>4821.3194777332701</v>
      </c>
      <c r="AG44" s="33"/>
      <c r="AH44" s="32">
        <f>IFERROR(D44/S44,"N.A.")</f>
        <v>7099.773547094188</v>
      </c>
      <c r="AI44" s="33"/>
      <c r="AJ44" s="32">
        <f>IFERROR(F44/U44,"N.A.")</f>
        <v>13112.514563106795</v>
      </c>
      <c r="AK44" s="33"/>
      <c r="AL44" s="32">
        <f>IFERROR(H44/W44,"N.A.")</f>
        <v>3396.24962577518</v>
      </c>
      <c r="AM44" s="33"/>
      <c r="AN44" s="32">
        <f>IFERROR(J44/Y44,"N.A.")</f>
        <v>0</v>
      </c>
      <c r="AO44" s="33"/>
      <c r="AP44" s="32">
        <f>IFERROR(L44/AA44,"N.A.")</f>
        <v>4760.876596145692</v>
      </c>
      <c r="AQ44" s="33"/>
      <c r="AR44" s="18">
        <f>IFERROR(N44/AC44, "N.A.")</f>
        <v>4760.876596145692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40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34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4" t="s">
        <v>0</v>
      </c>
      <c r="P11" s="34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4" t="s">
        <v>0</v>
      </c>
      <c r="AE11" s="34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4" t="s">
        <v>0</v>
      </c>
    </row>
    <row r="12" spans="1:44" ht="15" customHeight="1" x14ac:dyDescent="0.25">
      <c r="A12" s="35"/>
      <c r="B12" s="39" t="s">
        <v>3</v>
      </c>
      <c r="C12" s="40"/>
      <c r="D12" s="40"/>
      <c r="E12" s="41"/>
      <c r="F12" s="42" t="s">
        <v>4</v>
      </c>
      <c r="G12" s="43"/>
      <c r="H12" s="42" t="s">
        <v>5</v>
      </c>
      <c r="I12" s="43"/>
      <c r="J12" s="42" t="s">
        <v>6</v>
      </c>
      <c r="K12" s="43"/>
      <c r="L12" s="42" t="s">
        <v>7</v>
      </c>
      <c r="M12" s="50"/>
      <c r="N12" s="35"/>
      <c r="P12" s="35"/>
      <c r="Q12" s="39" t="s">
        <v>3</v>
      </c>
      <c r="R12" s="40"/>
      <c r="S12" s="40"/>
      <c r="T12" s="41"/>
      <c r="U12" s="42" t="s">
        <v>4</v>
      </c>
      <c r="V12" s="43"/>
      <c r="W12" s="42" t="s">
        <v>5</v>
      </c>
      <c r="X12" s="43"/>
      <c r="Y12" s="42" t="s">
        <v>6</v>
      </c>
      <c r="Z12" s="43"/>
      <c r="AA12" s="42" t="s">
        <v>7</v>
      </c>
      <c r="AB12" s="50"/>
      <c r="AC12" s="35"/>
      <c r="AE12" s="35"/>
      <c r="AF12" s="39" t="s">
        <v>3</v>
      </c>
      <c r="AG12" s="40"/>
      <c r="AH12" s="40"/>
      <c r="AI12" s="41"/>
      <c r="AJ12" s="42" t="s">
        <v>4</v>
      </c>
      <c r="AK12" s="43"/>
      <c r="AL12" s="42" t="s">
        <v>5</v>
      </c>
      <c r="AM12" s="43"/>
      <c r="AN12" s="42" t="s">
        <v>6</v>
      </c>
      <c r="AO12" s="43"/>
      <c r="AP12" s="42" t="s">
        <v>7</v>
      </c>
      <c r="AQ12" s="50"/>
      <c r="AR12" s="35"/>
    </row>
    <row r="13" spans="1:44" ht="15" customHeight="1" thickBot="1" x14ac:dyDescent="0.3">
      <c r="A13" s="35"/>
      <c r="B13" s="46" t="s">
        <v>8</v>
      </c>
      <c r="C13" s="47"/>
      <c r="D13" s="48" t="s">
        <v>9</v>
      </c>
      <c r="E13" s="49"/>
      <c r="F13" s="44"/>
      <c r="G13" s="45"/>
      <c r="H13" s="44"/>
      <c r="I13" s="45"/>
      <c r="J13" s="44"/>
      <c r="K13" s="45"/>
      <c r="L13" s="44"/>
      <c r="M13" s="51"/>
      <c r="N13" s="35"/>
      <c r="P13" s="35"/>
      <c r="Q13" s="46" t="s">
        <v>8</v>
      </c>
      <c r="R13" s="47"/>
      <c r="S13" s="48" t="s">
        <v>9</v>
      </c>
      <c r="T13" s="49"/>
      <c r="U13" s="44"/>
      <c r="V13" s="45"/>
      <c r="W13" s="44"/>
      <c r="X13" s="45"/>
      <c r="Y13" s="44"/>
      <c r="Z13" s="45"/>
      <c r="AA13" s="44"/>
      <c r="AB13" s="51"/>
      <c r="AC13" s="35"/>
      <c r="AE13" s="35"/>
      <c r="AF13" s="46" t="s">
        <v>8</v>
      </c>
      <c r="AG13" s="47"/>
      <c r="AH13" s="48" t="s">
        <v>9</v>
      </c>
      <c r="AI13" s="49"/>
      <c r="AJ13" s="44"/>
      <c r="AK13" s="45"/>
      <c r="AL13" s="44"/>
      <c r="AM13" s="45"/>
      <c r="AN13" s="44"/>
      <c r="AO13" s="45"/>
      <c r="AP13" s="44"/>
      <c r="AQ13" s="51"/>
      <c r="AR13" s="35"/>
    </row>
    <row r="14" spans="1:44" ht="15" customHeight="1" thickBot="1" x14ac:dyDescent="0.3">
      <c r="A14" s="36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6"/>
      <c r="P14" s="36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6"/>
      <c r="AE14" s="36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6"/>
    </row>
    <row r="15" spans="1:44" ht="15" customHeight="1" thickBot="1" x14ac:dyDescent="0.3">
      <c r="A15" s="3" t="s">
        <v>12</v>
      </c>
      <c r="B15" s="2">
        <v>1294515</v>
      </c>
      <c r="C15" s="2"/>
      <c r="D15" s="2">
        <v>147200</v>
      </c>
      <c r="E15" s="2"/>
      <c r="F15" s="2">
        <v>4236360</v>
      </c>
      <c r="G15" s="2"/>
      <c r="H15" s="2">
        <v>6239482</v>
      </c>
      <c r="I15" s="2"/>
      <c r="J15" s="2">
        <v>0</v>
      </c>
      <c r="K15" s="2"/>
      <c r="L15" s="1">
        <f t="shared" ref="L15:M18" si="0">B15+D15+F15+H15+J15</f>
        <v>11917557</v>
      </c>
      <c r="M15" s="12">
        <f t="shared" si="0"/>
        <v>0</v>
      </c>
      <c r="N15" s="13">
        <f>L15+M15</f>
        <v>11917557</v>
      </c>
      <c r="P15" s="3" t="s">
        <v>12</v>
      </c>
      <c r="Q15" s="2">
        <v>564</v>
      </c>
      <c r="R15" s="2">
        <v>0</v>
      </c>
      <c r="S15" s="2">
        <v>560</v>
      </c>
      <c r="T15" s="2">
        <v>0</v>
      </c>
      <c r="U15" s="2">
        <v>481</v>
      </c>
      <c r="V15" s="2">
        <v>0</v>
      </c>
      <c r="W15" s="2">
        <v>3264</v>
      </c>
      <c r="X15" s="2">
        <v>0</v>
      </c>
      <c r="Y15" s="2">
        <v>786</v>
      </c>
      <c r="Z15" s="2">
        <v>0</v>
      </c>
      <c r="AA15" s="1">
        <f t="shared" ref="AA15:AB18" si="1">Q15+S15+U15+W15+Y15</f>
        <v>5655</v>
      </c>
      <c r="AB15" s="12">
        <f t="shared" si="1"/>
        <v>0</v>
      </c>
      <c r="AC15" s="13">
        <f>AA15+AB15</f>
        <v>5655</v>
      </c>
      <c r="AE15" s="3" t="s">
        <v>12</v>
      </c>
      <c r="AF15" s="2">
        <f t="shared" ref="AF15:AR18" si="2">IFERROR(B15/Q15, "N.A.")</f>
        <v>2295.2393617021276</v>
      </c>
      <c r="AG15" s="2" t="str">
        <f t="shared" si="2"/>
        <v>N.A.</v>
      </c>
      <c r="AH15" s="2">
        <f t="shared" si="2"/>
        <v>262.85714285714283</v>
      </c>
      <c r="AI15" s="2" t="str">
        <f t="shared" si="2"/>
        <v>N.A.</v>
      </c>
      <c r="AJ15" s="2">
        <f t="shared" si="2"/>
        <v>8807.401247401247</v>
      </c>
      <c r="AK15" s="2" t="str">
        <f t="shared" si="2"/>
        <v>N.A.</v>
      </c>
      <c r="AL15" s="2">
        <f t="shared" si="2"/>
        <v>1911.6060049019609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2107.4371352785147</v>
      </c>
      <c r="AQ15" s="17" t="str">
        <f t="shared" si="2"/>
        <v>N.A.</v>
      </c>
      <c r="AR15" s="13">
        <f t="shared" si="2"/>
        <v>2107.4371352785147</v>
      </c>
    </row>
    <row r="16" spans="1:44" ht="15" customHeight="1" thickBot="1" x14ac:dyDescent="0.3">
      <c r="A16" s="3" t="s">
        <v>13</v>
      </c>
      <c r="B16" s="2">
        <v>457090</v>
      </c>
      <c r="C16" s="2"/>
      <c r="D16" s="2">
        <v>102684</v>
      </c>
      <c r="E16" s="2"/>
      <c r="F16" s="2"/>
      <c r="G16" s="2"/>
      <c r="H16" s="2"/>
      <c r="I16" s="2"/>
      <c r="J16" s="2"/>
      <c r="K16" s="2"/>
      <c r="L16" s="1">
        <f t="shared" si="0"/>
        <v>559774</v>
      </c>
      <c r="M16" s="12">
        <f t="shared" si="0"/>
        <v>0</v>
      </c>
      <c r="N16" s="13">
        <f>L16+M16</f>
        <v>559774</v>
      </c>
      <c r="P16" s="3" t="s">
        <v>13</v>
      </c>
      <c r="Q16" s="2">
        <v>576</v>
      </c>
      <c r="R16" s="2">
        <v>0</v>
      </c>
      <c r="S16" s="2">
        <v>398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974</v>
      </c>
      <c r="AB16" s="12">
        <f t="shared" si="1"/>
        <v>0</v>
      </c>
      <c r="AC16" s="13">
        <f>AA16+AB16</f>
        <v>974</v>
      </c>
      <c r="AE16" s="3" t="s">
        <v>13</v>
      </c>
      <c r="AF16" s="2">
        <f t="shared" si="2"/>
        <v>793.55902777777783</v>
      </c>
      <c r="AG16" s="2" t="str">
        <f t="shared" si="2"/>
        <v>N.A.</v>
      </c>
      <c r="AH16" s="2">
        <f t="shared" si="2"/>
        <v>258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574.71663244353181</v>
      </c>
      <c r="AQ16" s="17" t="str">
        <f t="shared" si="2"/>
        <v>N.A.</v>
      </c>
      <c r="AR16" s="13">
        <f t="shared" si="2"/>
        <v>574.71663244353181</v>
      </c>
    </row>
    <row r="17" spans="1:44" ht="15" customHeight="1" thickBot="1" x14ac:dyDescent="0.3">
      <c r="A17" s="3" t="s">
        <v>14</v>
      </c>
      <c r="B17" s="2">
        <v>1646815</v>
      </c>
      <c r="C17" s="2">
        <v>19951940</v>
      </c>
      <c r="D17" s="2">
        <v>159200</v>
      </c>
      <c r="E17" s="2"/>
      <c r="F17" s="2"/>
      <c r="G17" s="2">
        <v>541800</v>
      </c>
      <c r="H17" s="2"/>
      <c r="I17" s="2"/>
      <c r="J17" s="2">
        <v>0</v>
      </c>
      <c r="K17" s="2"/>
      <c r="L17" s="1">
        <f t="shared" si="0"/>
        <v>1806015</v>
      </c>
      <c r="M17" s="12">
        <f t="shared" si="0"/>
        <v>20493740</v>
      </c>
      <c r="N17" s="13">
        <f>L17+M17</f>
        <v>22299755</v>
      </c>
      <c r="P17" s="3" t="s">
        <v>14</v>
      </c>
      <c r="Q17" s="2">
        <v>1140</v>
      </c>
      <c r="R17" s="2">
        <v>3914</v>
      </c>
      <c r="S17" s="2">
        <v>398</v>
      </c>
      <c r="T17" s="2">
        <v>0</v>
      </c>
      <c r="U17" s="2">
        <v>0</v>
      </c>
      <c r="V17" s="2">
        <v>210</v>
      </c>
      <c r="W17" s="2">
        <v>0</v>
      </c>
      <c r="X17" s="2">
        <v>0</v>
      </c>
      <c r="Y17" s="2">
        <v>398</v>
      </c>
      <c r="Z17" s="2">
        <v>0</v>
      </c>
      <c r="AA17" s="1">
        <f t="shared" si="1"/>
        <v>1936</v>
      </c>
      <c r="AB17" s="12">
        <f t="shared" si="1"/>
        <v>4124</v>
      </c>
      <c r="AC17" s="13">
        <f>AA17+AB17</f>
        <v>6060</v>
      </c>
      <c r="AE17" s="3" t="s">
        <v>14</v>
      </c>
      <c r="AF17" s="2">
        <f t="shared" si="2"/>
        <v>1444.5745614035088</v>
      </c>
      <c r="AG17" s="2">
        <f t="shared" si="2"/>
        <v>5097.5830352580479</v>
      </c>
      <c r="AH17" s="2">
        <f t="shared" si="2"/>
        <v>400</v>
      </c>
      <c r="AI17" s="2" t="str">
        <f t="shared" si="2"/>
        <v>N.A.</v>
      </c>
      <c r="AJ17" s="2" t="str">
        <f t="shared" si="2"/>
        <v>N.A.</v>
      </c>
      <c r="AK17" s="2">
        <f t="shared" si="2"/>
        <v>2580</v>
      </c>
      <c r="AL17" s="2" t="str">
        <f t="shared" si="2"/>
        <v>N.A.</v>
      </c>
      <c r="AM17" s="2" t="str">
        <f t="shared" si="2"/>
        <v>N.A.</v>
      </c>
      <c r="AN17" s="2">
        <f t="shared" si="2"/>
        <v>0</v>
      </c>
      <c r="AO17" s="2" t="str">
        <f t="shared" si="2"/>
        <v>N.A.</v>
      </c>
      <c r="AP17" s="16">
        <f t="shared" si="2"/>
        <v>932.85898760330576</v>
      </c>
      <c r="AQ17" s="17">
        <f t="shared" si="2"/>
        <v>4969.3840931134819</v>
      </c>
      <c r="AR17" s="13">
        <f t="shared" si="2"/>
        <v>3679.8275577557756</v>
      </c>
    </row>
    <row r="18" spans="1:44" ht="15" customHeight="1" thickBot="1" x14ac:dyDescent="0.3">
      <c r="A18" s="3" t="s">
        <v>15</v>
      </c>
      <c r="B18" s="2">
        <v>206400</v>
      </c>
      <c r="C18" s="2"/>
      <c r="D18" s="2"/>
      <c r="E18" s="2"/>
      <c r="F18" s="2"/>
      <c r="G18" s="2">
        <v>133280</v>
      </c>
      <c r="H18" s="2">
        <v>197065</v>
      </c>
      <c r="I18" s="2"/>
      <c r="J18" s="2">
        <v>0</v>
      </c>
      <c r="K18" s="2"/>
      <c r="L18" s="1">
        <f t="shared" si="0"/>
        <v>403465</v>
      </c>
      <c r="M18" s="12">
        <f t="shared" si="0"/>
        <v>133280</v>
      </c>
      <c r="N18" s="13">
        <f>L18+M18</f>
        <v>536745</v>
      </c>
      <c r="P18" s="3" t="s">
        <v>15</v>
      </c>
      <c r="Q18" s="2">
        <v>160</v>
      </c>
      <c r="R18" s="2">
        <v>0</v>
      </c>
      <c r="S18" s="2">
        <v>0</v>
      </c>
      <c r="T18" s="2">
        <v>0</v>
      </c>
      <c r="U18" s="2">
        <v>0</v>
      </c>
      <c r="V18" s="2">
        <v>80</v>
      </c>
      <c r="W18" s="2">
        <v>3847</v>
      </c>
      <c r="X18" s="2">
        <v>0</v>
      </c>
      <c r="Y18" s="2">
        <v>1536</v>
      </c>
      <c r="Z18" s="2">
        <v>0</v>
      </c>
      <c r="AA18" s="1">
        <f t="shared" si="1"/>
        <v>5543</v>
      </c>
      <c r="AB18" s="12">
        <f t="shared" si="1"/>
        <v>80</v>
      </c>
      <c r="AC18" s="19">
        <f>AA18+AB18</f>
        <v>5623</v>
      </c>
      <c r="AE18" s="3" t="s">
        <v>15</v>
      </c>
      <c r="AF18" s="2">
        <f t="shared" si="2"/>
        <v>1290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1666</v>
      </c>
      <c r="AL18" s="2">
        <f t="shared" si="2"/>
        <v>51.225630361320512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72.788201335017135</v>
      </c>
      <c r="AQ18" s="17">
        <f t="shared" si="2"/>
        <v>1666</v>
      </c>
      <c r="AR18" s="13">
        <f t="shared" si="2"/>
        <v>95.455272985950558</v>
      </c>
    </row>
    <row r="19" spans="1:44" ht="15" customHeight="1" thickBot="1" x14ac:dyDescent="0.3">
      <c r="A19" s="4" t="s">
        <v>16</v>
      </c>
      <c r="B19" s="2">
        <v>3604820</v>
      </c>
      <c r="C19" s="2">
        <v>19951940</v>
      </c>
      <c r="D19" s="2">
        <v>409083.99999999994</v>
      </c>
      <c r="E19" s="2"/>
      <c r="F19" s="2">
        <v>4236360</v>
      </c>
      <c r="G19" s="2">
        <v>675080</v>
      </c>
      <c r="H19" s="2">
        <v>6436546.9999999981</v>
      </c>
      <c r="I19" s="2"/>
      <c r="J19" s="2">
        <v>0</v>
      </c>
      <c r="K19" s="2"/>
      <c r="L19" s="1">
        <f t="shared" ref="L19" si="3">B19+D19+F19+H19+J19</f>
        <v>14686810.999999998</v>
      </c>
      <c r="M19" s="12">
        <f t="shared" ref="M19" si="4">C19+E19+G19+I19+K19</f>
        <v>20627020</v>
      </c>
      <c r="N19" s="19">
        <f>L19+M19</f>
        <v>35313831</v>
      </c>
      <c r="P19" s="4" t="s">
        <v>16</v>
      </c>
      <c r="Q19" s="2">
        <v>2440</v>
      </c>
      <c r="R19" s="2">
        <v>3914</v>
      </c>
      <c r="S19" s="2">
        <v>1356</v>
      </c>
      <c r="T19" s="2">
        <v>0</v>
      </c>
      <c r="U19" s="2">
        <v>481</v>
      </c>
      <c r="V19" s="2">
        <v>290</v>
      </c>
      <c r="W19" s="2">
        <v>7111</v>
      </c>
      <c r="X19" s="2">
        <v>0</v>
      </c>
      <c r="Y19" s="2">
        <v>2720</v>
      </c>
      <c r="Z19" s="2">
        <v>0</v>
      </c>
      <c r="AA19" s="1">
        <f t="shared" ref="AA19" si="5">Q19+S19+U19+W19+Y19</f>
        <v>14108</v>
      </c>
      <c r="AB19" s="12">
        <f t="shared" ref="AB19" si="6">R19+T19+V19+X19+Z19</f>
        <v>4204</v>
      </c>
      <c r="AC19" s="13">
        <f>AA19+AB19</f>
        <v>18312</v>
      </c>
      <c r="AE19" s="4" t="s">
        <v>16</v>
      </c>
      <c r="AF19" s="2">
        <f t="shared" ref="AF19:AO19" si="7">IFERROR(B19/Q19, "N.A.")</f>
        <v>1477.3852459016393</v>
      </c>
      <c r="AG19" s="2">
        <f t="shared" si="7"/>
        <v>5097.5830352580479</v>
      </c>
      <c r="AH19" s="2">
        <f t="shared" si="7"/>
        <v>301.68436578171088</v>
      </c>
      <c r="AI19" s="2" t="str">
        <f t="shared" si="7"/>
        <v>N.A.</v>
      </c>
      <c r="AJ19" s="2">
        <f t="shared" si="7"/>
        <v>8807.401247401247</v>
      </c>
      <c r="AK19" s="2">
        <f t="shared" si="7"/>
        <v>2327.8620689655172</v>
      </c>
      <c r="AL19" s="2">
        <f t="shared" si="7"/>
        <v>905.15356489945134</v>
      </c>
      <c r="AM19" s="2" t="str">
        <f t="shared" si="7"/>
        <v>N.A.</v>
      </c>
      <c r="AN19" s="2">
        <f t="shared" si="7"/>
        <v>0</v>
      </c>
      <c r="AO19" s="2" t="str">
        <f t="shared" si="7"/>
        <v>N.A.</v>
      </c>
      <c r="AP19" s="16">
        <f t="shared" ref="AP19" si="8">IFERROR(L19/AA19, "N.A.")</f>
        <v>1041.0271477176068</v>
      </c>
      <c r="AQ19" s="17">
        <f t="shared" ref="AQ19" si="9">IFERROR(M19/AB19, "N.A.")</f>
        <v>4906.5223596574688</v>
      </c>
      <c r="AR19" s="13">
        <f t="shared" ref="AR19" si="10">IFERROR(N19/AC19, "N.A.")</f>
        <v>1928.4529816513761</v>
      </c>
    </row>
    <row r="20" spans="1:44" ht="15" customHeight="1" thickBot="1" x14ac:dyDescent="0.3">
      <c r="A20" s="5" t="s">
        <v>0</v>
      </c>
      <c r="B20" s="29">
        <f>B19+C19</f>
        <v>23556760</v>
      </c>
      <c r="C20" s="31"/>
      <c r="D20" s="29">
        <f>D19+E19</f>
        <v>409083.99999999994</v>
      </c>
      <c r="E20" s="31"/>
      <c r="F20" s="29">
        <f>F19+G19</f>
        <v>4911440</v>
      </c>
      <c r="G20" s="31"/>
      <c r="H20" s="29">
        <f>H19+I19</f>
        <v>6436546.9999999981</v>
      </c>
      <c r="I20" s="31"/>
      <c r="J20" s="29">
        <f>J19+K19</f>
        <v>0</v>
      </c>
      <c r="K20" s="31"/>
      <c r="L20" s="29">
        <f>L19+M19</f>
        <v>35313831</v>
      </c>
      <c r="M20" s="30"/>
      <c r="N20" s="20">
        <f>B20+D20+F20+H20+J20</f>
        <v>35313831</v>
      </c>
      <c r="P20" s="5" t="s">
        <v>0</v>
      </c>
      <c r="Q20" s="29">
        <f>Q19+R19</f>
        <v>6354</v>
      </c>
      <c r="R20" s="31"/>
      <c r="S20" s="29">
        <f>S19+T19</f>
        <v>1356</v>
      </c>
      <c r="T20" s="31"/>
      <c r="U20" s="29">
        <f>U19+V19</f>
        <v>771</v>
      </c>
      <c r="V20" s="31"/>
      <c r="W20" s="29">
        <f>W19+X19</f>
        <v>7111</v>
      </c>
      <c r="X20" s="31"/>
      <c r="Y20" s="29">
        <f>Y19+Z19</f>
        <v>2720</v>
      </c>
      <c r="Z20" s="31"/>
      <c r="AA20" s="29">
        <f>AA19+AB19</f>
        <v>18312</v>
      </c>
      <c r="AB20" s="31"/>
      <c r="AC20" s="21">
        <f>Q20+S20+U20+W20+Y20</f>
        <v>18312</v>
      </c>
      <c r="AE20" s="5" t="s">
        <v>0</v>
      </c>
      <c r="AF20" s="32">
        <f>IFERROR(B20/Q20,"N.A.")</f>
        <v>3707.3906200818383</v>
      </c>
      <c r="AG20" s="33"/>
      <c r="AH20" s="32">
        <f>IFERROR(D20/S20,"N.A.")</f>
        <v>301.68436578171088</v>
      </c>
      <c r="AI20" s="33"/>
      <c r="AJ20" s="32">
        <f>IFERROR(F20/U20,"N.A.")</f>
        <v>6370.2204928664069</v>
      </c>
      <c r="AK20" s="33"/>
      <c r="AL20" s="32">
        <f>IFERROR(H20/W20,"N.A.")</f>
        <v>905.15356489945134</v>
      </c>
      <c r="AM20" s="33"/>
      <c r="AN20" s="32">
        <f>IFERROR(J20/Y20,"N.A.")</f>
        <v>0</v>
      </c>
      <c r="AO20" s="33"/>
      <c r="AP20" s="32">
        <f>IFERROR(L20/AA20,"N.A.")</f>
        <v>1928.4529816513761</v>
      </c>
      <c r="AQ20" s="33"/>
      <c r="AR20" s="18">
        <f>IFERROR(N20/AC20, "N.A.")</f>
        <v>1928.4529816513761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34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4" t="s">
        <v>0</v>
      </c>
      <c r="P23" s="34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4" t="s">
        <v>0</v>
      </c>
      <c r="AE23" s="34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4" t="s">
        <v>0</v>
      </c>
    </row>
    <row r="24" spans="1:44" ht="15" customHeight="1" x14ac:dyDescent="0.25">
      <c r="A24" s="35"/>
      <c r="B24" s="39" t="s">
        <v>3</v>
      </c>
      <c r="C24" s="40"/>
      <c r="D24" s="40"/>
      <c r="E24" s="41"/>
      <c r="F24" s="42" t="s">
        <v>4</v>
      </c>
      <c r="G24" s="43"/>
      <c r="H24" s="42" t="s">
        <v>5</v>
      </c>
      <c r="I24" s="43"/>
      <c r="J24" s="42" t="s">
        <v>6</v>
      </c>
      <c r="K24" s="43"/>
      <c r="L24" s="42" t="s">
        <v>7</v>
      </c>
      <c r="M24" s="50"/>
      <c r="N24" s="35"/>
      <c r="P24" s="35"/>
      <c r="Q24" s="39" t="s">
        <v>3</v>
      </c>
      <c r="R24" s="40"/>
      <c r="S24" s="40"/>
      <c r="T24" s="41"/>
      <c r="U24" s="42" t="s">
        <v>4</v>
      </c>
      <c r="V24" s="43"/>
      <c r="W24" s="42" t="s">
        <v>5</v>
      </c>
      <c r="X24" s="43"/>
      <c r="Y24" s="42" t="s">
        <v>6</v>
      </c>
      <c r="Z24" s="43"/>
      <c r="AA24" s="42" t="s">
        <v>7</v>
      </c>
      <c r="AB24" s="50"/>
      <c r="AC24" s="35"/>
      <c r="AE24" s="35"/>
      <c r="AF24" s="39" t="s">
        <v>3</v>
      </c>
      <c r="AG24" s="40"/>
      <c r="AH24" s="40"/>
      <c r="AI24" s="41"/>
      <c r="AJ24" s="42" t="s">
        <v>4</v>
      </c>
      <c r="AK24" s="43"/>
      <c r="AL24" s="42" t="s">
        <v>5</v>
      </c>
      <c r="AM24" s="43"/>
      <c r="AN24" s="42" t="s">
        <v>6</v>
      </c>
      <c r="AO24" s="43"/>
      <c r="AP24" s="42" t="s">
        <v>7</v>
      </c>
      <c r="AQ24" s="50"/>
      <c r="AR24" s="35"/>
    </row>
    <row r="25" spans="1:44" ht="15" customHeight="1" thickBot="1" x14ac:dyDescent="0.3">
      <c r="A25" s="35"/>
      <c r="B25" s="46" t="s">
        <v>8</v>
      </c>
      <c r="C25" s="47"/>
      <c r="D25" s="48" t="s">
        <v>9</v>
      </c>
      <c r="E25" s="49"/>
      <c r="F25" s="44"/>
      <c r="G25" s="45"/>
      <c r="H25" s="44"/>
      <c r="I25" s="45"/>
      <c r="J25" s="44"/>
      <c r="K25" s="45"/>
      <c r="L25" s="44"/>
      <c r="M25" s="51"/>
      <c r="N25" s="35"/>
      <c r="P25" s="35"/>
      <c r="Q25" s="46" t="s">
        <v>8</v>
      </c>
      <c r="R25" s="47"/>
      <c r="S25" s="48" t="s">
        <v>9</v>
      </c>
      <c r="T25" s="49"/>
      <c r="U25" s="44"/>
      <c r="V25" s="45"/>
      <c r="W25" s="44"/>
      <c r="X25" s="45"/>
      <c r="Y25" s="44"/>
      <c r="Z25" s="45"/>
      <c r="AA25" s="44"/>
      <c r="AB25" s="51"/>
      <c r="AC25" s="35"/>
      <c r="AE25" s="35"/>
      <c r="AF25" s="46" t="s">
        <v>8</v>
      </c>
      <c r="AG25" s="47"/>
      <c r="AH25" s="48" t="s">
        <v>9</v>
      </c>
      <c r="AI25" s="49"/>
      <c r="AJ25" s="44"/>
      <c r="AK25" s="45"/>
      <c r="AL25" s="44"/>
      <c r="AM25" s="45"/>
      <c r="AN25" s="44"/>
      <c r="AO25" s="45"/>
      <c r="AP25" s="44"/>
      <c r="AQ25" s="51"/>
      <c r="AR25" s="35"/>
    </row>
    <row r="26" spans="1:44" ht="15" customHeight="1" thickBot="1" x14ac:dyDescent="0.3">
      <c r="A26" s="36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6"/>
      <c r="P26" s="36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6"/>
      <c r="AE26" s="36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6"/>
    </row>
    <row r="27" spans="1:44" ht="15" customHeight="1" thickBot="1" x14ac:dyDescent="0.3">
      <c r="A27" s="3" t="s">
        <v>12</v>
      </c>
      <c r="B27" s="2">
        <v>1240980</v>
      </c>
      <c r="C27" s="2"/>
      <c r="D27" s="2"/>
      <c r="E27" s="2"/>
      <c r="F27" s="2">
        <v>4236360</v>
      </c>
      <c r="G27" s="2"/>
      <c r="H27" s="2">
        <v>5197182</v>
      </c>
      <c r="I27" s="2"/>
      <c r="J27" s="2"/>
      <c r="K27" s="2"/>
      <c r="L27" s="1">
        <f t="shared" ref="L27:M30" si="11">B27+D27+F27+H27+J27</f>
        <v>10674522</v>
      </c>
      <c r="M27" s="12">
        <f t="shared" si="11"/>
        <v>0</v>
      </c>
      <c r="N27" s="13">
        <f>L27+M27</f>
        <v>10674522</v>
      </c>
      <c r="P27" s="3" t="s">
        <v>12</v>
      </c>
      <c r="Q27" s="2">
        <v>481</v>
      </c>
      <c r="R27" s="2">
        <v>0</v>
      </c>
      <c r="S27" s="2">
        <v>0</v>
      </c>
      <c r="T27" s="2">
        <v>0</v>
      </c>
      <c r="U27" s="2">
        <v>481</v>
      </c>
      <c r="V27" s="2">
        <v>0</v>
      </c>
      <c r="W27" s="2">
        <v>1907</v>
      </c>
      <c r="X27" s="2">
        <v>0</v>
      </c>
      <c r="Y27" s="2">
        <v>0</v>
      </c>
      <c r="Z27" s="2">
        <v>0</v>
      </c>
      <c r="AA27" s="1">
        <f t="shared" ref="AA27:AB30" si="12">Q27+S27+U27+W27+Y27</f>
        <v>2869</v>
      </c>
      <c r="AB27" s="12">
        <f t="shared" si="12"/>
        <v>0</v>
      </c>
      <c r="AC27" s="13">
        <f>AA27+AB27</f>
        <v>2869</v>
      </c>
      <c r="AE27" s="3" t="s">
        <v>12</v>
      </c>
      <c r="AF27" s="2">
        <f t="shared" ref="AF27:AR30" si="13">IFERROR(B27/Q27, "N.A.")</f>
        <v>2580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>
        <f t="shared" si="13"/>
        <v>8807.401247401247</v>
      </c>
      <c r="AK27" s="2" t="str">
        <f t="shared" si="13"/>
        <v>N.A.</v>
      </c>
      <c r="AL27" s="2">
        <f t="shared" si="13"/>
        <v>2725.3183009963295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6">
        <f t="shared" si="13"/>
        <v>3720.6420355524574</v>
      </c>
      <c r="AQ27" s="17" t="str">
        <f t="shared" si="13"/>
        <v>N.A.</v>
      </c>
      <c r="AR27" s="13">
        <f t="shared" si="13"/>
        <v>3720.6420355524574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 t="str">
        <f t="shared" si="13"/>
        <v>N.A.</v>
      </c>
      <c r="AQ28" s="17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973865</v>
      </c>
      <c r="C29" s="2">
        <v>13071340</v>
      </c>
      <c r="D29" s="2"/>
      <c r="E29" s="2"/>
      <c r="F29" s="2"/>
      <c r="G29" s="2">
        <v>541800</v>
      </c>
      <c r="H29" s="2"/>
      <c r="I29" s="2"/>
      <c r="J29" s="2">
        <v>0</v>
      </c>
      <c r="K29" s="2"/>
      <c r="L29" s="1">
        <f t="shared" si="11"/>
        <v>973865</v>
      </c>
      <c r="M29" s="12">
        <f t="shared" si="11"/>
        <v>13613140</v>
      </c>
      <c r="N29" s="13">
        <f>L29+M29</f>
        <v>14587005</v>
      </c>
      <c r="P29" s="3" t="s">
        <v>14</v>
      </c>
      <c r="Q29" s="2">
        <v>647</v>
      </c>
      <c r="R29" s="2">
        <v>2344</v>
      </c>
      <c r="S29" s="2">
        <v>0</v>
      </c>
      <c r="T29" s="2">
        <v>0</v>
      </c>
      <c r="U29" s="2">
        <v>0</v>
      </c>
      <c r="V29" s="2">
        <v>210</v>
      </c>
      <c r="W29" s="2">
        <v>0</v>
      </c>
      <c r="X29" s="2">
        <v>0</v>
      </c>
      <c r="Y29" s="2">
        <v>398</v>
      </c>
      <c r="Z29" s="2">
        <v>0</v>
      </c>
      <c r="AA29" s="1">
        <f t="shared" si="12"/>
        <v>1045</v>
      </c>
      <c r="AB29" s="12">
        <f t="shared" si="12"/>
        <v>2554</v>
      </c>
      <c r="AC29" s="13">
        <f>AA29+AB29</f>
        <v>3599</v>
      </c>
      <c r="AE29" s="3" t="s">
        <v>14</v>
      </c>
      <c r="AF29" s="2">
        <f t="shared" si="13"/>
        <v>1505.2009273570325</v>
      </c>
      <c r="AG29" s="2">
        <f t="shared" si="13"/>
        <v>5576.5102389078502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>
        <f t="shared" si="13"/>
        <v>2580</v>
      </c>
      <c r="AL29" s="2" t="str">
        <f t="shared" si="13"/>
        <v>N.A.</v>
      </c>
      <c r="AM29" s="2" t="str">
        <f t="shared" si="13"/>
        <v>N.A.</v>
      </c>
      <c r="AN29" s="2">
        <f t="shared" si="13"/>
        <v>0</v>
      </c>
      <c r="AO29" s="2" t="str">
        <f t="shared" si="13"/>
        <v>N.A.</v>
      </c>
      <c r="AP29" s="16">
        <f t="shared" si="13"/>
        <v>931.92822966507174</v>
      </c>
      <c r="AQ29" s="17">
        <f t="shared" si="13"/>
        <v>5330.125293657009</v>
      </c>
      <c r="AR29" s="13">
        <f t="shared" si="13"/>
        <v>4053.0716865796053</v>
      </c>
    </row>
    <row r="30" spans="1:44" ht="15" customHeight="1" thickBot="1" x14ac:dyDescent="0.3">
      <c r="A30" s="3" t="s">
        <v>15</v>
      </c>
      <c r="B30" s="2">
        <v>206400</v>
      </c>
      <c r="C30" s="2"/>
      <c r="D30" s="2"/>
      <c r="E30" s="2"/>
      <c r="F30" s="2"/>
      <c r="G30" s="2">
        <v>133280</v>
      </c>
      <c r="H30" s="2">
        <v>197065</v>
      </c>
      <c r="I30" s="2"/>
      <c r="J30" s="2">
        <v>0</v>
      </c>
      <c r="K30" s="2"/>
      <c r="L30" s="1">
        <f t="shared" si="11"/>
        <v>403465</v>
      </c>
      <c r="M30" s="12">
        <f t="shared" si="11"/>
        <v>133280</v>
      </c>
      <c r="N30" s="13">
        <f>L30+M30</f>
        <v>536745</v>
      </c>
      <c r="P30" s="3" t="s">
        <v>15</v>
      </c>
      <c r="Q30" s="2">
        <v>160</v>
      </c>
      <c r="R30" s="2">
        <v>0</v>
      </c>
      <c r="S30" s="2">
        <v>0</v>
      </c>
      <c r="T30" s="2">
        <v>0</v>
      </c>
      <c r="U30" s="2">
        <v>0</v>
      </c>
      <c r="V30" s="2">
        <v>80</v>
      </c>
      <c r="W30" s="2">
        <v>3847</v>
      </c>
      <c r="X30" s="2">
        <v>0</v>
      </c>
      <c r="Y30" s="2">
        <v>1373</v>
      </c>
      <c r="Z30" s="2">
        <v>0</v>
      </c>
      <c r="AA30" s="1">
        <f t="shared" si="12"/>
        <v>5380</v>
      </c>
      <c r="AB30" s="12">
        <f t="shared" si="12"/>
        <v>80</v>
      </c>
      <c r="AC30" s="19">
        <f>AA30+AB30</f>
        <v>5460</v>
      </c>
      <c r="AE30" s="3" t="s">
        <v>15</v>
      </c>
      <c r="AF30" s="2">
        <f t="shared" si="13"/>
        <v>1290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1666</v>
      </c>
      <c r="AL30" s="2">
        <f t="shared" si="13"/>
        <v>51.225630361320512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6">
        <f t="shared" si="13"/>
        <v>74.993494423791816</v>
      </c>
      <c r="AQ30" s="17">
        <f t="shared" si="13"/>
        <v>1666</v>
      </c>
      <c r="AR30" s="13">
        <f t="shared" si="13"/>
        <v>98.304945054945051</v>
      </c>
    </row>
    <row r="31" spans="1:44" ht="15" customHeight="1" thickBot="1" x14ac:dyDescent="0.3">
      <c r="A31" s="4" t="s">
        <v>16</v>
      </c>
      <c r="B31" s="2">
        <v>2421245</v>
      </c>
      <c r="C31" s="2">
        <v>13071340</v>
      </c>
      <c r="D31" s="2"/>
      <c r="E31" s="2"/>
      <c r="F31" s="2">
        <v>4236360</v>
      </c>
      <c r="G31" s="2">
        <v>675080</v>
      </c>
      <c r="H31" s="2">
        <v>5394247</v>
      </c>
      <c r="I31" s="2"/>
      <c r="J31" s="2">
        <v>0</v>
      </c>
      <c r="K31" s="2"/>
      <c r="L31" s="1">
        <f t="shared" ref="L31" si="14">B31+D31+F31+H31+J31</f>
        <v>12051852</v>
      </c>
      <c r="M31" s="12">
        <f t="shared" ref="M31" si="15">C31+E31+G31+I31+K31</f>
        <v>13746420</v>
      </c>
      <c r="N31" s="19">
        <f>L31+M31</f>
        <v>25798272</v>
      </c>
      <c r="P31" s="4" t="s">
        <v>16</v>
      </c>
      <c r="Q31" s="2">
        <v>1288</v>
      </c>
      <c r="R31" s="2">
        <v>2344</v>
      </c>
      <c r="S31" s="2">
        <v>0</v>
      </c>
      <c r="T31" s="2">
        <v>0</v>
      </c>
      <c r="U31" s="2">
        <v>481</v>
      </c>
      <c r="V31" s="2">
        <v>290</v>
      </c>
      <c r="W31" s="2">
        <v>5754</v>
      </c>
      <c r="X31" s="2">
        <v>0</v>
      </c>
      <c r="Y31" s="2">
        <v>1771</v>
      </c>
      <c r="Z31" s="2">
        <v>0</v>
      </c>
      <c r="AA31" s="1">
        <f t="shared" ref="AA31" si="16">Q31+S31+U31+W31+Y31</f>
        <v>9294</v>
      </c>
      <c r="AB31" s="12">
        <f t="shared" ref="AB31" si="17">R31+T31+V31+X31+Z31</f>
        <v>2634</v>
      </c>
      <c r="AC31" s="13">
        <f>AA31+AB31</f>
        <v>11928</v>
      </c>
      <c r="AE31" s="4" t="s">
        <v>16</v>
      </c>
      <c r="AF31" s="2">
        <f t="shared" ref="AF31:AO31" si="18">IFERROR(B31/Q31, "N.A.")</f>
        <v>1879.8486024844719</v>
      </c>
      <c r="AG31" s="2">
        <f t="shared" si="18"/>
        <v>5576.5102389078502</v>
      </c>
      <c r="AH31" s="2" t="str">
        <f t="shared" si="18"/>
        <v>N.A.</v>
      </c>
      <c r="AI31" s="2" t="str">
        <f t="shared" si="18"/>
        <v>N.A.</v>
      </c>
      <c r="AJ31" s="2">
        <f t="shared" si="18"/>
        <v>8807.401247401247</v>
      </c>
      <c r="AK31" s="2">
        <f t="shared" si="18"/>
        <v>2327.8620689655172</v>
      </c>
      <c r="AL31" s="2">
        <f t="shared" si="18"/>
        <v>937.47775460549178</v>
      </c>
      <c r="AM31" s="2" t="str">
        <f t="shared" si="18"/>
        <v>N.A.</v>
      </c>
      <c r="AN31" s="2">
        <f t="shared" si="18"/>
        <v>0</v>
      </c>
      <c r="AO31" s="2" t="str">
        <f t="shared" si="18"/>
        <v>N.A.</v>
      </c>
      <c r="AP31" s="16">
        <f t="shared" ref="AP31" si="19">IFERROR(L31/AA31, "N.A.")</f>
        <v>1296.7346675274371</v>
      </c>
      <c r="AQ31" s="17">
        <f t="shared" ref="AQ31" si="20">IFERROR(M31/AB31, "N.A.")</f>
        <v>5218.8382687927106</v>
      </c>
      <c r="AR31" s="13">
        <f t="shared" ref="AR31" si="21">IFERROR(N31/AC31, "N.A.")</f>
        <v>2162.8329979879277</v>
      </c>
    </row>
    <row r="32" spans="1:44" ht="15" customHeight="1" thickBot="1" x14ac:dyDescent="0.3">
      <c r="A32" s="5" t="s">
        <v>0</v>
      </c>
      <c r="B32" s="29">
        <f>B31+C31</f>
        <v>15492585</v>
      </c>
      <c r="C32" s="31"/>
      <c r="D32" s="29">
        <f>D31+E31</f>
        <v>0</v>
      </c>
      <c r="E32" s="31"/>
      <c r="F32" s="29">
        <f>F31+G31</f>
        <v>4911440</v>
      </c>
      <c r="G32" s="31"/>
      <c r="H32" s="29">
        <f>H31+I31</f>
        <v>5394247</v>
      </c>
      <c r="I32" s="31"/>
      <c r="J32" s="29">
        <f>J31+K31</f>
        <v>0</v>
      </c>
      <c r="K32" s="31"/>
      <c r="L32" s="29">
        <f>L31+M31</f>
        <v>25798272</v>
      </c>
      <c r="M32" s="30"/>
      <c r="N32" s="20">
        <f>B32+D32+F32+H32+J32</f>
        <v>25798272</v>
      </c>
      <c r="P32" s="5" t="s">
        <v>0</v>
      </c>
      <c r="Q32" s="29">
        <f>Q31+R31</f>
        <v>3632</v>
      </c>
      <c r="R32" s="31"/>
      <c r="S32" s="29">
        <f>S31+T31</f>
        <v>0</v>
      </c>
      <c r="T32" s="31"/>
      <c r="U32" s="29">
        <f>U31+V31</f>
        <v>771</v>
      </c>
      <c r="V32" s="31"/>
      <c r="W32" s="29">
        <f>W31+X31</f>
        <v>5754</v>
      </c>
      <c r="X32" s="31"/>
      <c r="Y32" s="29">
        <f>Y31+Z31</f>
        <v>1771</v>
      </c>
      <c r="Z32" s="31"/>
      <c r="AA32" s="29">
        <f>AA31+AB31</f>
        <v>11928</v>
      </c>
      <c r="AB32" s="31"/>
      <c r="AC32" s="21">
        <f>Q32+S32+U32+W32+Y32</f>
        <v>11928</v>
      </c>
      <c r="AE32" s="5" t="s">
        <v>0</v>
      </c>
      <c r="AF32" s="32">
        <f>IFERROR(B32/Q32,"N.A.")</f>
        <v>4265.5795704845814</v>
      </c>
      <c r="AG32" s="33"/>
      <c r="AH32" s="32" t="str">
        <f>IFERROR(D32/S32,"N.A.")</f>
        <v>N.A.</v>
      </c>
      <c r="AI32" s="33"/>
      <c r="AJ32" s="32">
        <f>IFERROR(F32/U32,"N.A.")</f>
        <v>6370.2204928664069</v>
      </c>
      <c r="AK32" s="33"/>
      <c r="AL32" s="32">
        <f>IFERROR(H32/W32,"N.A.")</f>
        <v>937.47775460549178</v>
      </c>
      <c r="AM32" s="33"/>
      <c r="AN32" s="32">
        <f>IFERROR(J32/Y32,"N.A.")</f>
        <v>0</v>
      </c>
      <c r="AO32" s="33"/>
      <c r="AP32" s="32">
        <f>IFERROR(L32/AA32,"N.A.")</f>
        <v>2162.8329979879277</v>
      </c>
      <c r="AQ32" s="33"/>
      <c r="AR32" s="18">
        <f>IFERROR(N32/AC32, "N.A.")</f>
        <v>2162.8329979879277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34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4" t="s">
        <v>0</v>
      </c>
      <c r="P35" s="34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4" t="s">
        <v>0</v>
      </c>
      <c r="AE35" s="34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4" t="s">
        <v>0</v>
      </c>
    </row>
    <row r="36" spans="1:44" ht="15" customHeight="1" x14ac:dyDescent="0.25">
      <c r="A36" s="35"/>
      <c r="B36" s="39" t="s">
        <v>3</v>
      </c>
      <c r="C36" s="40"/>
      <c r="D36" s="40"/>
      <c r="E36" s="41"/>
      <c r="F36" s="42" t="s">
        <v>4</v>
      </c>
      <c r="G36" s="43"/>
      <c r="H36" s="42" t="s">
        <v>5</v>
      </c>
      <c r="I36" s="43"/>
      <c r="J36" s="42" t="s">
        <v>6</v>
      </c>
      <c r="K36" s="43"/>
      <c r="L36" s="42" t="s">
        <v>7</v>
      </c>
      <c r="M36" s="50"/>
      <c r="N36" s="35"/>
      <c r="P36" s="35"/>
      <c r="Q36" s="39" t="s">
        <v>3</v>
      </c>
      <c r="R36" s="40"/>
      <c r="S36" s="40"/>
      <c r="T36" s="41"/>
      <c r="U36" s="42" t="s">
        <v>4</v>
      </c>
      <c r="V36" s="43"/>
      <c r="W36" s="42" t="s">
        <v>5</v>
      </c>
      <c r="X36" s="43"/>
      <c r="Y36" s="42" t="s">
        <v>6</v>
      </c>
      <c r="Z36" s="43"/>
      <c r="AA36" s="42" t="s">
        <v>7</v>
      </c>
      <c r="AB36" s="50"/>
      <c r="AC36" s="35"/>
      <c r="AE36" s="35"/>
      <c r="AF36" s="39" t="s">
        <v>3</v>
      </c>
      <c r="AG36" s="40"/>
      <c r="AH36" s="40"/>
      <c r="AI36" s="41"/>
      <c r="AJ36" s="42" t="s">
        <v>4</v>
      </c>
      <c r="AK36" s="43"/>
      <c r="AL36" s="42" t="s">
        <v>5</v>
      </c>
      <c r="AM36" s="43"/>
      <c r="AN36" s="42" t="s">
        <v>6</v>
      </c>
      <c r="AO36" s="43"/>
      <c r="AP36" s="42" t="s">
        <v>7</v>
      </c>
      <c r="AQ36" s="50"/>
      <c r="AR36" s="35"/>
    </row>
    <row r="37" spans="1:44" ht="15" customHeight="1" thickBot="1" x14ac:dyDescent="0.3">
      <c r="A37" s="35"/>
      <c r="B37" s="46" t="s">
        <v>8</v>
      </c>
      <c r="C37" s="47"/>
      <c r="D37" s="48" t="s">
        <v>9</v>
      </c>
      <c r="E37" s="49"/>
      <c r="F37" s="44"/>
      <c r="G37" s="45"/>
      <c r="H37" s="44"/>
      <c r="I37" s="45"/>
      <c r="J37" s="44"/>
      <c r="K37" s="45"/>
      <c r="L37" s="44"/>
      <c r="M37" s="51"/>
      <c r="N37" s="35"/>
      <c r="P37" s="35"/>
      <c r="Q37" s="46" t="s">
        <v>8</v>
      </c>
      <c r="R37" s="47"/>
      <c r="S37" s="48" t="s">
        <v>9</v>
      </c>
      <c r="T37" s="49"/>
      <c r="U37" s="44"/>
      <c r="V37" s="45"/>
      <c r="W37" s="44"/>
      <c r="X37" s="45"/>
      <c r="Y37" s="44"/>
      <c r="Z37" s="45"/>
      <c r="AA37" s="44"/>
      <c r="AB37" s="51"/>
      <c r="AC37" s="35"/>
      <c r="AE37" s="35"/>
      <c r="AF37" s="46" t="s">
        <v>8</v>
      </c>
      <c r="AG37" s="47"/>
      <c r="AH37" s="48" t="s">
        <v>9</v>
      </c>
      <c r="AI37" s="49"/>
      <c r="AJ37" s="44"/>
      <c r="AK37" s="45"/>
      <c r="AL37" s="44"/>
      <c r="AM37" s="45"/>
      <c r="AN37" s="44"/>
      <c r="AO37" s="45"/>
      <c r="AP37" s="44"/>
      <c r="AQ37" s="51"/>
      <c r="AR37" s="35"/>
    </row>
    <row r="38" spans="1:44" ht="15" customHeight="1" thickBot="1" x14ac:dyDescent="0.3">
      <c r="A38" s="36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6"/>
      <c r="P38" s="36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6"/>
      <c r="AE38" s="36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6"/>
    </row>
    <row r="39" spans="1:44" ht="15" customHeight="1" thickBot="1" x14ac:dyDescent="0.3">
      <c r="A39" s="3" t="s">
        <v>12</v>
      </c>
      <c r="B39" s="2">
        <v>53535</v>
      </c>
      <c r="C39" s="2"/>
      <c r="D39" s="2">
        <v>147200</v>
      </c>
      <c r="E39" s="2"/>
      <c r="F39" s="2"/>
      <c r="G39" s="2"/>
      <c r="H39" s="2">
        <v>1042300</v>
      </c>
      <c r="I39" s="2"/>
      <c r="J39" s="2">
        <v>0</v>
      </c>
      <c r="K39" s="2"/>
      <c r="L39" s="1">
        <f t="shared" ref="L39:M42" si="22">B39+D39+F39+H39+J39</f>
        <v>1243035</v>
      </c>
      <c r="M39" s="12">
        <f t="shared" si="22"/>
        <v>0</v>
      </c>
      <c r="N39" s="13">
        <f>L39+M39</f>
        <v>1243035</v>
      </c>
      <c r="P39" s="3" t="s">
        <v>12</v>
      </c>
      <c r="Q39" s="2">
        <v>83</v>
      </c>
      <c r="R39" s="2">
        <v>0</v>
      </c>
      <c r="S39" s="2">
        <v>560</v>
      </c>
      <c r="T39" s="2">
        <v>0</v>
      </c>
      <c r="U39" s="2">
        <v>0</v>
      </c>
      <c r="V39" s="2">
        <v>0</v>
      </c>
      <c r="W39" s="2">
        <v>1357</v>
      </c>
      <c r="X39" s="2">
        <v>0</v>
      </c>
      <c r="Y39" s="2">
        <v>786</v>
      </c>
      <c r="Z39" s="2">
        <v>0</v>
      </c>
      <c r="AA39" s="1">
        <f t="shared" ref="AA39:AB42" si="23">Q39+S39+U39+W39+Y39</f>
        <v>2786</v>
      </c>
      <c r="AB39" s="12">
        <f t="shared" si="23"/>
        <v>0</v>
      </c>
      <c r="AC39" s="13">
        <f>AA39+AB39</f>
        <v>2786</v>
      </c>
      <c r="AE39" s="3" t="s">
        <v>12</v>
      </c>
      <c r="AF39" s="2">
        <f t="shared" ref="AF39:AR42" si="24">IFERROR(B39/Q39, "N.A.")</f>
        <v>645</v>
      </c>
      <c r="AG39" s="2" t="str">
        <f t="shared" si="24"/>
        <v>N.A.</v>
      </c>
      <c r="AH39" s="2">
        <f t="shared" si="24"/>
        <v>262.85714285714283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768.09137803979365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6">
        <f t="shared" si="24"/>
        <v>446.17193108399141</v>
      </c>
      <c r="AQ39" s="17" t="str">
        <f t="shared" si="24"/>
        <v>N.A.</v>
      </c>
      <c r="AR39" s="13">
        <f t="shared" si="24"/>
        <v>446.17193108399141</v>
      </c>
    </row>
    <row r="40" spans="1:44" ht="15" customHeight="1" thickBot="1" x14ac:dyDescent="0.3">
      <c r="A40" s="3" t="s">
        <v>13</v>
      </c>
      <c r="B40" s="2">
        <v>457090</v>
      </c>
      <c r="C40" s="2"/>
      <c r="D40" s="2">
        <v>102684</v>
      </c>
      <c r="E40" s="2"/>
      <c r="F40" s="2"/>
      <c r="G40" s="2"/>
      <c r="H40" s="2"/>
      <c r="I40" s="2"/>
      <c r="J40" s="2"/>
      <c r="K40" s="2"/>
      <c r="L40" s="1">
        <f t="shared" si="22"/>
        <v>559774</v>
      </c>
      <c r="M40" s="12">
        <f t="shared" si="22"/>
        <v>0</v>
      </c>
      <c r="N40" s="13">
        <f>L40+M40</f>
        <v>559774</v>
      </c>
      <c r="P40" s="3" t="s">
        <v>13</v>
      </c>
      <c r="Q40" s="2">
        <v>576</v>
      </c>
      <c r="R40" s="2">
        <v>0</v>
      </c>
      <c r="S40" s="2">
        <v>398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974</v>
      </c>
      <c r="AB40" s="12">
        <f t="shared" si="23"/>
        <v>0</v>
      </c>
      <c r="AC40" s="13">
        <f>AA40+AB40</f>
        <v>974</v>
      </c>
      <c r="AE40" s="3" t="s">
        <v>13</v>
      </c>
      <c r="AF40" s="2">
        <f t="shared" si="24"/>
        <v>793.55902777777783</v>
      </c>
      <c r="AG40" s="2" t="str">
        <f t="shared" si="24"/>
        <v>N.A.</v>
      </c>
      <c r="AH40" s="2">
        <f t="shared" si="24"/>
        <v>258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>
        <f t="shared" si="24"/>
        <v>574.71663244353181</v>
      </c>
      <c r="AQ40" s="17" t="str">
        <f t="shared" si="24"/>
        <v>N.A.</v>
      </c>
      <c r="AR40" s="13">
        <f t="shared" si="24"/>
        <v>574.71663244353181</v>
      </c>
    </row>
    <row r="41" spans="1:44" ht="15" customHeight="1" thickBot="1" x14ac:dyDescent="0.3">
      <c r="A41" s="3" t="s">
        <v>14</v>
      </c>
      <c r="B41" s="2">
        <v>672950</v>
      </c>
      <c r="C41" s="2">
        <v>6880600.0000000009</v>
      </c>
      <c r="D41" s="2">
        <v>159200</v>
      </c>
      <c r="E41" s="2"/>
      <c r="F41" s="2"/>
      <c r="G41" s="2"/>
      <c r="H41" s="2"/>
      <c r="I41" s="2"/>
      <c r="J41" s="2"/>
      <c r="K41" s="2"/>
      <c r="L41" s="1">
        <f t="shared" si="22"/>
        <v>832150</v>
      </c>
      <c r="M41" s="12">
        <f t="shared" si="22"/>
        <v>6880600.0000000009</v>
      </c>
      <c r="N41" s="13">
        <f>L41+M41</f>
        <v>7712750.0000000009</v>
      </c>
      <c r="P41" s="3" t="s">
        <v>14</v>
      </c>
      <c r="Q41" s="2">
        <v>493</v>
      </c>
      <c r="R41" s="2">
        <v>1570</v>
      </c>
      <c r="S41" s="2">
        <v>398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3"/>
        <v>891</v>
      </c>
      <c r="AB41" s="12">
        <f t="shared" si="23"/>
        <v>1570</v>
      </c>
      <c r="AC41" s="13">
        <f>AA41+AB41</f>
        <v>2461</v>
      </c>
      <c r="AE41" s="3" t="s">
        <v>14</v>
      </c>
      <c r="AF41" s="2">
        <f t="shared" si="24"/>
        <v>1365.0101419878297</v>
      </c>
      <c r="AG41" s="2">
        <f t="shared" si="24"/>
        <v>4382.5477707006376</v>
      </c>
      <c r="AH41" s="2">
        <f t="shared" si="24"/>
        <v>400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6">
        <f t="shared" si="24"/>
        <v>933.95061728395058</v>
      </c>
      <c r="AQ41" s="17">
        <f t="shared" si="24"/>
        <v>4382.5477707006376</v>
      </c>
      <c r="AR41" s="13">
        <f t="shared" si="24"/>
        <v>3133.9902478667213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163</v>
      </c>
      <c r="Z42" s="2">
        <v>0</v>
      </c>
      <c r="AA42" s="1">
        <f t="shared" si="23"/>
        <v>163</v>
      </c>
      <c r="AB42" s="12">
        <f t="shared" si="23"/>
        <v>0</v>
      </c>
      <c r="AC42" s="13">
        <f>AA42+AB42</f>
        <v>163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6">
        <f t="shared" si="24"/>
        <v>0</v>
      </c>
      <c r="AQ42" s="17" t="str">
        <f t="shared" si="24"/>
        <v>N.A.</v>
      </c>
      <c r="AR42" s="13">
        <f t="shared" si="24"/>
        <v>0</v>
      </c>
    </row>
    <row r="43" spans="1:44" ht="15" customHeight="1" thickBot="1" x14ac:dyDescent="0.3">
      <c r="A43" s="4" t="s">
        <v>16</v>
      </c>
      <c r="B43" s="2">
        <v>1183574.9999999998</v>
      </c>
      <c r="C43" s="2">
        <v>6880600.0000000009</v>
      </c>
      <c r="D43" s="2">
        <v>409083.99999999994</v>
      </c>
      <c r="E43" s="2"/>
      <c r="F43" s="2"/>
      <c r="G43" s="2"/>
      <c r="H43" s="2">
        <v>1042300</v>
      </c>
      <c r="I43" s="2"/>
      <c r="J43" s="2">
        <v>0</v>
      </c>
      <c r="K43" s="2"/>
      <c r="L43" s="1">
        <f t="shared" ref="L43" si="25">B43+D43+F43+H43+J43</f>
        <v>2634959</v>
      </c>
      <c r="M43" s="12">
        <f t="shared" ref="M43" si="26">C43+E43+G43+I43+K43</f>
        <v>6880600.0000000009</v>
      </c>
      <c r="N43" s="19">
        <f>L43+M43</f>
        <v>9515559</v>
      </c>
      <c r="P43" s="4" t="s">
        <v>16</v>
      </c>
      <c r="Q43" s="2">
        <v>1152</v>
      </c>
      <c r="R43" s="2">
        <v>1570</v>
      </c>
      <c r="S43" s="2">
        <v>1356</v>
      </c>
      <c r="T43" s="2">
        <v>0</v>
      </c>
      <c r="U43" s="2">
        <v>0</v>
      </c>
      <c r="V43" s="2">
        <v>0</v>
      </c>
      <c r="W43" s="2">
        <v>1357</v>
      </c>
      <c r="X43" s="2">
        <v>0</v>
      </c>
      <c r="Y43" s="2">
        <v>949</v>
      </c>
      <c r="Z43" s="2">
        <v>0</v>
      </c>
      <c r="AA43" s="1">
        <f t="shared" ref="AA43" si="27">Q43+S43+U43+W43+Y43</f>
        <v>4814</v>
      </c>
      <c r="AB43" s="12">
        <f t="shared" ref="AB43" si="28">R43+T43+V43+X43+Z43</f>
        <v>1570</v>
      </c>
      <c r="AC43" s="19">
        <f>AA43+AB43</f>
        <v>6384</v>
      </c>
      <c r="AE43" s="4" t="s">
        <v>16</v>
      </c>
      <c r="AF43" s="2">
        <f t="shared" ref="AF43:AO43" si="29">IFERROR(B43/Q43, "N.A.")</f>
        <v>1027.4088541666665</v>
      </c>
      <c r="AG43" s="2">
        <f t="shared" si="29"/>
        <v>4382.5477707006376</v>
      </c>
      <c r="AH43" s="2">
        <f t="shared" si="29"/>
        <v>301.68436578171088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768.09137803979365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6">
        <f t="shared" ref="AP43" si="30">IFERROR(L43/AA43, "N.A.")</f>
        <v>547.35334441213126</v>
      </c>
      <c r="AQ43" s="17">
        <f t="shared" ref="AQ43" si="31">IFERROR(M43/AB43, "N.A.")</f>
        <v>4382.5477707006376</v>
      </c>
      <c r="AR43" s="13">
        <f t="shared" ref="AR43" si="32">IFERROR(N43/AC43, "N.A.")</f>
        <v>1490.5324248120301</v>
      </c>
    </row>
    <row r="44" spans="1:44" ht="15" customHeight="1" thickBot="1" x14ac:dyDescent="0.3">
      <c r="A44" s="5" t="s">
        <v>0</v>
      </c>
      <c r="B44" s="29">
        <f>B43+C43</f>
        <v>8064175.0000000009</v>
      </c>
      <c r="C44" s="31"/>
      <c r="D44" s="29">
        <f>D43+E43</f>
        <v>409083.99999999994</v>
      </c>
      <c r="E44" s="31"/>
      <c r="F44" s="29">
        <f>F43+G43</f>
        <v>0</v>
      </c>
      <c r="G44" s="31"/>
      <c r="H44" s="29">
        <f>H43+I43</f>
        <v>1042300</v>
      </c>
      <c r="I44" s="31"/>
      <c r="J44" s="29">
        <f>J43+K43</f>
        <v>0</v>
      </c>
      <c r="K44" s="31"/>
      <c r="L44" s="29">
        <f>L43+M43</f>
        <v>9515559</v>
      </c>
      <c r="M44" s="30"/>
      <c r="N44" s="20">
        <f>B44+D44+F44+H44+J44</f>
        <v>9515559</v>
      </c>
      <c r="P44" s="5" t="s">
        <v>0</v>
      </c>
      <c r="Q44" s="29">
        <f>Q43+R43</f>
        <v>2722</v>
      </c>
      <c r="R44" s="31"/>
      <c r="S44" s="29">
        <f>S43+T43</f>
        <v>1356</v>
      </c>
      <c r="T44" s="31"/>
      <c r="U44" s="29">
        <f>U43+V43</f>
        <v>0</v>
      </c>
      <c r="V44" s="31"/>
      <c r="W44" s="29">
        <f>W43+X43</f>
        <v>1357</v>
      </c>
      <c r="X44" s="31"/>
      <c r="Y44" s="29">
        <f>Y43+Z43</f>
        <v>949</v>
      </c>
      <c r="Z44" s="31"/>
      <c r="AA44" s="29">
        <f>AA43+AB43</f>
        <v>6384</v>
      </c>
      <c r="AB44" s="30"/>
      <c r="AC44" s="20">
        <f>Q44+S44+U44+W44+Y44</f>
        <v>6384</v>
      </c>
      <c r="AE44" s="5" t="s">
        <v>0</v>
      </c>
      <c r="AF44" s="32">
        <f>IFERROR(B44/Q44,"N.A.")</f>
        <v>2962.5918442321827</v>
      </c>
      <c r="AG44" s="33"/>
      <c r="AH44" s="32">
        <f>IFERROR(D44/S44,"N.A.")</f>
        <v>301.68436578171088</v>
      </c>
      <c r="AI44" s="33"/>
      <c r="AJ44" s="32" t="str">
        <f>IFERROR(F44/U44,"N.A.")</f>
        <v>N.A.</v>
      </c>
      <c r="AK44" s="33"/>
      <c r="AL44" s="32">
        <f>IFERROR(H44/W44,"N.A.")</f>
        <v>768.09137803979365</v>
      </c>
      <c r="AM44" s="33"/>
      <c r="AN44" s="32">
        <f>IFERROR(J44/Y44,"N.A.")</f>
        <v>0</v>
      </c>
      <c r="AO44" s="33"/>
      <c r="AP44" s="32">
        <f>IFERROR(L44/AA44,"N.A.")</f>
        <v>1490.5324248120301</v>
      </c>
      <c r="AQ44" s="33"/>
      <c r="AR44" s="18">
        <f>IFERROR(N44/AC44, "N.A.")</f>
        <v>1490.5324248120301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40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34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4" t="s">
        <v>0</v>
      </c>
      <c r="P11" s="34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4" t="s">
        <v>0</v>
      </c>
      <c r="AE11" s="34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4" t="s">
        <v>0</v>
      </c>
    </row>
    <row r="12" spans="1:44" ht="15" customHeight="1" x14ac:dyDescent="0.25">
      <c r="A12" s="35"/>
      <c r="B12" s="39" t="s">
        <v>3</v>
      </c>
      <c r="C12" s="40"/>
      <c r="D12" s="40"/>
      <c r="E12" s="41"/>
      <c r="F12" s="42" t="s">
        <v>4</v>
      </c>
      <c r="G12" s="43"/>
      <c r="H12" s="42" t="s">
        <v>5</v>
      </c>
      <c r="I12" s="43"/>
      <c r="J12" s="42" t="s">
        <v>6</v>
      </c>
      <c r="K12" s="43"/>
      <c r="L12" s="42" t="s">
        <v>7</v>
      </c>
      <c r="M12" s="50"/>
      <c r="N12" s="35"/>
      <c r="P12" s="35"/>
      <c r="Q12" s="39" t="s">
        <v>3</v>
      </c>
      <c r="R12" s="40"/>
      <c r="S12" s="40"/>
      <c r="T12" s="41"/>
      <c r="U12" s="42" t="s">
        <v>4</v>
      </c>
      <c r="V12" s="43"/>
      <c r="W12" s="42" t="s">
        <v>5</v>
      </c>
      <c r="X12" s="43"/>
      <c r="Y12" s="42" t="s">
        <v>6</v>
      </c>
      <c r="Z12" s="43"/>
      <c r="AA12" s="42" t="s">
        <v>7</v>
      </c>
      <c r="AB12" s="50"/>
      <c r="AC12" s="35"/>
      <c r="AE12" s="35"/>
      <c r="AF12" s="39" t="s">
        <v>3</v>
      </c>
      <c r="AG12" s="40"/>
      <c r="AH12" s="40"/>
      <c r="AI12" s="41"/>
      <c r="AJ12" s="42" t="s">
        <v>4</v>
      </c>
      <c r="AK12" s="43"/>
      <c r="AL12" s="42" t="s">
        <v>5</v>
      </c>
      <c r="AM12" s="43"/>
      <c r="AN12" s="42" t="s">
        <v>6</v>
      </c>
      <c r="AO12" s="43"/>
      <c r="AP12" s="42" t="s">
        <v>7</v>
      </c>
      <c r="AQ12" s="50"/>
      <c r="AR12" s="35"/>
    </row>
    <row r="13" spans="1:44" ht="15" customHeight="1" thickBot="1" x14ac:dyDescent="0.3">
      <c r="A13" s="35"/>
      <c r="B13" s="46" t="s">
        <v>8</v>
      </c>
      <c r="C13" s="47"/>
      <c r="D13" s="48" t="s">
        <v>9</v>
      </c>
      <c r="E13" s="49"/>
      <c r="F13" s="44"/>
      <c r="G13" s="45"/>
      <c r="H13" s="44"/>
      <c r="I13" s="45"/>
      <c r="J13" s="44"/>
      <c r="K13" s="45"/>
      <c r="L13" s="44"/>
      <c r="M13" s="51"/>
      <c r="N13" s="35"/>
      <c r="P13" s="35"/>
      <c r="Q13" s="46" t="s">
        <v>8</v>
      </c>
      <c r="R13" s="47"/>
      <c r="S13" s="48" t="s">
        <v>9</v>
      </c>
      <c r="T13" s="49"/>
      <c r="U13" s="44"/>
      <c r="V13" s="45"/>
      <c r="W13" s="44"/>
      <c r="X13" s="45"/>
      <c r="Y13" s="44"/>
      <c r="Z13" s="45"/>
      <c r="AA13" s="44"/>
      <c r="AB13" s="51"/>
      <c r="AC13" s="35"/>
      <c r="AE13" s="35"/>
      <c r="AF13" s="46" t="s">
        <v>8</v>
      </c>
      <c r="AG13" s="47"/>
      <c r="AH13" s="48" t="s">
        <v>9</v>
      </c>
      <c r="AI13" s="49"/>
      <c r="AJ13" s="44"/>
      <c r="AK13" s="45"/>
      <c r="AL13" s="44"/>
      <c r="AM13" s="45"/>
      <c r="AN13" s="44"/>
      <c r="AO13" s="45"/>
      <c r="AP13" s="44"/>
      <c r="AQ13" s="51"/>
      <c r="AR13" s="35"/>
    </row>
    <row r="14" spans="1:44" ht="15" customHeight="1" thickBot="1" x14ac:dyDescent="0.3">
      <c r="A14" s="36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6"/>
      <c r="P14" s="36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6"/>
      <c r="AE14" s="36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6"/>
    </row>
    <row r="15" spans="1:44" ht="15" customHeight="1" thickBot="1" x14ac:dyDescent="0.3">
      <c r="A15" s="3" t="s">
        <v>12</v>
      </c>
      <c r="B15" s="2">
        <v>1696580.0000000002</v>
      </c>
      <c r="C15" s="2"/>
      <c r="D15" s="2">
        <v>499660</v>
      </c>
      <c r="E15" s="2"/>
      <c r="F15" s="2"/>
      <c r="G15" s="2"/>
      <c r="H15" s="2">
        <v>1683044.9999999998</v>
      </c>
      <c r="I15" s="2"/>
      <c r="J15" s="2">
        <v>0</v>
      </c>
      <c r="K15" s="2"/>
      <c r="L15" s="1">
        <f t="shared" ref="L15:M18" si="0">B15+D15+F15+H15+J15</f>
        <v>3879285</v>
      </c>
      <c r="M15" s="12">
        <f t="shared" si="0"/>
        <v>0</v>
      </c>
      <c r="N15" s="13">
        <f>L15+M15</f>
        <v>3879285</v>
      </c>
      <c r="P15" s="3" t="s">
        <v>12</v>
      </c>
      <c r="Q15" s="2">
        <v>854</v>
      </c>
      <c r="R15" s="2">
        <v>0</v>
      </c>
      <c r="S15" s="2">
        <v>83</v>
      </c>
      <c r="T15" s="2">
        <v>0</v>
      </c>
      <c r="U15" s="2">
        <v>0</v>
      </c>
      <c r="V15" s="2">
        <v>0</v>
      </c>
      <c r="W15" s="2">
        <v>1145</v>
      </c>
      <c r="X15" s="2">
        <v>0</v>
      </c>
      <c r="Y15" s="2">
        <v>370</v>
      </c>
      <c r="Z15" s="2">
        <v>0</v>
      </c>
      <c r="AA15" s="1">
        <f t="shared" ref="AA15:AB18" si="1">Q15+S15+U15+W15+Y15</f>
        <v>2452</v>
      </c>
      <c r="AB15" s="12">
        <f t="shared" si="1"/>
        <v>0</v>
      </c>
      <c r="AC15" s="13">
        <f>AA15+AB15</f>
        <v>2452</v>
      </c>
      <c r="AE15" s="3" t="s">
        <v>12</v>
      </c>
      <c r="AF15" s="2">
        <f t="shared" ref="AF15:AR18" si="2">IFERROR(B15/Q15, "N.A.")</f>
        <v>1986.6276346604218</v>
      </c>
      <c r="AG15" s="2" t="str">
        <f t="shared" si="2"/>
        <v>N.A.</v>
      </c>
      <c r="AH15" s="2">
        <f t="shared" si="2"/>
        <v>6020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1469.9082969432313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1582.0901305057096</v>
      </c>
      <c r="AQ15" s="17" t="str">
        <f t="shared" si="2"/>
        <v>N.A.</v>
      </c>
      <c r="AR15" s="13">
        <f t="shared" si="2"/>
        <v>1582.0901305057096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 t="str">
        <f t="shared" si="2"/>
        <v>N.A.</v>
      </c>
      <c r="AQ16" s="17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>
        <v>3990210</v>
      </c>
      <c r="C17" s="2">
        <v>4197090</v>
      </c>
      <c r="D17" s="2"/>
      <c r="E17" s="2"/>
      <c r="F17" s="2"/>
      <c r="G17" s="2"/>
      <c r="H17" s="2"/>
      <c r="I17" s="2">
        <v>391625</v>
      </c>
      <c r="J17" s="2">
        <v>0</v>
      </c>
      <c r="K17" s="2"/>
      <c r="L17" s="1">
        <f t="shared" si="0"/>
        <v>3990210</v>
      </c>
      <c r="M17" s="12">
        <f t="shared" si="0"/>
        <v>4588715</v>
      </c>
      <c r="N17" s="13">
        <f>L17+M17</f>
        <v>8578925</v>
      </c>
      <c r="P17" s="3" t="s">
        <v>14</v>
      </c>
      <c r="Q17" s="2">
        <v>1551</v>
      </c>
      <c r="R17" s="2">
        <v>1123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250</v>
      </c>
      <c r="Y17" s="2">
        <v>125</v>
      </c>
      <c r="Z17" s="2">
        <v>0</v>
      </c>
      <c r="AA17" s="1">
        <f t="shared" si="1"/>
        <v>1676</v>
      </c>
      <c r="AB17" s="12">
        <f t="shared" si="1"/>
        <v>1373</v>
      </c>
      <c r="AC17" s="13">
        <f>AA17+AB17</f>
        <v>3049</v>
      </c>
      <c r="AE17" s="3" t="s">
        <v>14</v>
      </c>
      <c r="AF17" s="2">
        <f t="shared" si="2"/>
        <v>2572.6692456479691</v>
      </c>
      <c r="AG17" s="2">
        <f t="shared" si="2"/>
        <v>3737.3909171861087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1566.5</v>
      </c>
      <c r="AN17" s="2">
        <f t="shared" si="2"/>
        <v>0</v>
      </c>
      <c r="AO17" s="2" t="str">
        <f t="shared" si="2"/>
        <v>N.A.</v>
      </c>
      <c r="AP17" s="16">
        <f t="shared" si="2"/>
        <v>2380.7935560859187</v>
      </c>
      <c r="AQ17" s="17">
        <f t="shared" si="2"/>
        <v>3342.1085214857976</v>
      </c>
      <c r="AR17" s="13">
        <f t="shared" si="2"/>
        <v>2813.6848146933421</v>
      </c>
    </row>
    <row r="18" spans="1:44" ht="15" customHeight="1" thickBot="1" x14ac:dyDescent="0.3">
      <c r="A18" s="3" t="s">
        <v>15</v>
      </c>
      <c r="B18" s="2">
        <v>508787.00000000006</v>
      </c>
      <c r="C18" s="2">
        <v>220365</v>
      </c>
      <c r="D18" s="2">
        <v>1561266.0000000002</v>
      </c>
      <c r="E18" s="2"/>
      <c r="F18" s="2"/>
      <c r="G18" s="2">
        <v>186300</v>
      </c>
      <c r="H18" s="2">
        <v>622247</v>
      </c>
      <c r="I18" s="2"/>
      <c r="J18" s="2">
        <v>0</v>
      </c>
      <c r="K18" s="2"/>
      <c r="L18" s="1">
        <f t="shared" si="0"/>
        <v>2692300</v>
      </c>
      <c r="M18" s="12">
        <f t="shared" si="0"/>
        <v>406665</v>
      </c>
      <c r="N18" s="13">
        <f>L18+M18</f>
        <v>3098965</v>
      </c>
      <c r="P18" s="3" t="s">
        <v>15</v>
      </c>
      <c r="Q18" s="2">
        <v>449</v>
      </c>
      <c r="R18" s="2">
        <v>83</v>
      </c>
      <c r="S18" s="2">
        <v>854</v>
      </c>
      <c r="T18" s="2">
        <v>0</v>
      </c>
      <c r="U18" s="2">
        <v>0</v>
      </c>
      <c r="V18" s="2">
        <v>162</v>
      </c>
      <c r="W18" s="2">
        <v>2874</v>
      </c>
      <c r="X18" s="2">
        <v>0</v>
      </c>
      <c r="Y18" s="2">
        <v>586</v>
      </c>
      <c r="Z18" s="2">
        <v>0</v>
      </c>
      <c r="AA18" s="1">
        <f t="shared" si="1"/>
        <v>4763</v>
      </c>
      <c r="AB18" s="12">
        <f t="shared" si="1"/>
        <v>245</v>
      </c>
      <c r="AC18" s="19">
        <f>AA18+AB18</f>
        <v>5008</v>
      </c>
      <c r="AE18" s="3" t="s">
        <v>15</v>
      </c>
      <c r="AF18" s="2">
        <f t="shared" si="2"/>
        <v>1133.1559020044544</v>
      </c>
      <c r="AG18" s="2">
        <f t="shared" si="2"/>
        <v>2655</v>
      </c>
      <c r="AH18" s="2">
        <f t="shared" si="2"/>
        <v>1828.1803278688528</v>
      </c>
      <c r="AI18" s="2" t="str">
        <f t="shared" si="2"/>
        <v>N.A.</v>
      </c>
      <c r="AJ18" s="2" t="str">
        <f t="shared" si="2"/>
        <v>N.A.</v>
      </c>
      <c r="AK18" s="2">
        <f t="shared" si="2"/>
        <v>1150</v>
      </c>
      <c r="AL18" s="2">
        <f t="shared" si="2"/>
        <v>216.50904662491303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565.25299181188325</v>
      </c>
      <c r="AQ18" s="17">
        <f t="shared" si="2"/>
        <v>1659.8571428571429</v>
      </c>
      <c r="AR18" s="13">
        <f t="shared" si="2"/>
        <v>618.80291533546324</v>
      </c>
    </row>
    <row r="19" spans="1:44" ht="15" customHeight="1" thickBot="1" x14ac:dyDescent="0.3">
      <c r="A19" s="4" t="s">
        <v>16</v>
      </c>
      <c r="B19" s="2">
        <v>6195577.0000000009</v>
      </c>
      <c r="C19" s="2">
        <v>4417455</v>
      </c>
      <c r="D19" s="2">
        <v>2060926.0000000002</v>
      </c>
      <c r="E19" s="2"/>
      <c r="F19" s="2"/>
      <c r="G19" s="2">
        <v>186300</v>
      </c>
      <c r="H19" s="2">
        <v>2305292</v>
      </c>
      <c r="I19" s="2">
        <v>391625</v>
      </c>
      <c r="J19" s="2">
        <v>0</v>
      </c>
      <c r="K19" s="2"/>
      <c r="L19" s="1">
        <f t="shared" ref="L19" si="3">B19+D19+F19+H19+J19</f>
        <v>10561795</v>
      </c>
      <c r="M19" s="12">
        <f t="shared" ref="M19" si="4">C19+E19+G19+I19+K19</f>
        <v>4995380</v>
      </c>
      <c r="N19" s="19">
        <f>L19+M19</f>
        <v>15557175</v>
      </c>
      <c r="P19" s="4" t="s">
        <v>16</v>
      </c>
      <c r="Q19" s="2">
        <v>2854</v>
      </c>
      <c r="R19" s="2">
        <v>1206</v>
      </c>
      <c r="S19" s="2">
        <v>937</v>
      </c>
      <c r="T19" s="2">
        <v>0</v>
      </c>
      <c r="U19" s="2">
        <v>0</v>
      </c>
      <c r="V19" s="2">
        <v>162</v>
      </c>
      <c r="W19" s="2">
        <v>4019</v>
      </c>
      <c r="X19" s="2">
        <v>250</v>
      </c>
      <c r="Y19" s="2">
        <v>1081</v>
      </c>
      <c r="Z19" s="2">
        <v>0</v>
      </c>
      <c r="AA19" s="1">
        <f t="shared" ref="AA19" si="5">Q19+S19+U19+W19+Y19</f>
        <v>8891</v>
      </c>
      <c r="AB19" s="12">
        <f t="shared" ref="AB19" si="6">R19+T19+V19+X19+Z19</f>
        <v>1618</v>
      </c>
      <c r="AC19" s="13">
        <f>AA19+AB19</f>
        <v>10509</v>
      </c>
      <c r="AE19" s="4" t="s">
        <v>16</v>
      </c>
      <c r="AF19" s="2">
        <f t="shared" ref="AF19:AO19" si="7">IFERROR(B19/Q19, "N.A.")</f>
        <v>2170.8398738612477</v>
      </c>
      <c r="AG19" s="2">
        <f t="shared" si="7"/>
        <v>3662.8980099502487</v>
      </c>
      <c r="AH19" s="2">
        <f t="shared" si="7"/>
        <v>2199.4941302027751</v>
      </c>
      <c r="AI19" s="2" t="str">
        <f t="shared" si="7"/>
        <v>N.A.</v>
      </c>
      <c r="AJ19" s="2" t="str">
        <f t="shared" si="7"/>
        <v>N.A.</v>
      </c>
      <c r="AK19" s="2">
        <f t="shared" si="7"/>
        <v>1150</v>
      </c>
      <c r="AL19" s="2">
        <f t="shared" si="7"/>
        <v>573.59840756407061</v>
      </c>
      <c r="AM19" s="2">
        <f t="shared" si="7"/>
        <v>1566.5</v>
      </c>
      <c r="AN19" s="2">
        <f t="shared" si="7"/>
        <v>0</v>
      </c>
      <c r="AO19" s="2" t="str">
        <f t="shared" si="7"/>
        <v>N.A.</v>
      </c>
      <c r="AP19" s="16">
        <f t="shared" ref="AP19" si="8">IFERROR(L19/AA19, "N.A.")</f>
        <v>1187.9198065459454</v>
      </c>
      <c r="AQ19" s="17">
        <f t="shared" ref="AQ19" si="9">IFERROR(M19/AB19, "N.A.")</f>
        <v>3087.3794808405437</v>
      </c>
      <c r="AR19" s="13">
        <f t="shared" ref="AR19" si="10">IFERROR(N19/AC19, "N.A.")</f>
        <v>1480.3668284327719</v>
      </c>
    </row>
    <row r="20" spans="1:44" ht="15" customHeight="1" thickBot="1" x14ac:dyDescent="0.3">
      <c r="A20" s="5" t="s">
        <v>0</v>
      </c>
      <c r="B20" s="29">
        <f>B19+C19</f>
        <v>10613032</v>
      </c>
      <c r="C20" s="31"/>
      <c r="D20" s="29">
        <f>D19+E19</f>
        <v>2060926.0000000002</v>
      </c>
      <c r="E20" s="31"/>
      <c r="F20" s="29">
        <f>F19+G19</f>
        <v>186300</v>
      </c>
      <c r="G20" s="31"/>
      <c r="H20" s="29">
        <f>H19+I19</f>
        <v>2696917</v>
      </c>
      <c r="I20" s="31"/>
      <c r="J20" s="29">
        <f>J19+K19</f>
        <v>0</v>
      </c>
      <c r="K20" s="31"/>
      <c r="L20" s="29">
        <f>L19+M19</f>
        <v>15557175</v>
      </c>
      <c r="M20" s="30"/>
      <c r="N20" s="20">
        <f>B20+D20+F20+H20+J20</f>
        <v>15557175</v>
      </c>
      <c r="P20" s="5" t="s">
        <v>0</v>
      </c>
      <c r="Q20" s="29">
        <f>Q19+R19</f>
        <v>4060</v>
      </c>
      <c r="R20" s="31"/>
      <c r="S20" s="29">
        <f>S19+T19</f>
        <v>937</v>
      </c>
      <c r="T20" s="31"/>
      <c r="U20" s="29">
        <f>U19+V19</f>
        <v>162</v>
      </c>
      <c r="V20" s="31"/>
      <c r="W20" s="29">
        <f>W19+X19</f>
        <v>4269</v>
      </c>
      <c r="X20" s="31"/>
      <c r="Y20" s="29">
        <f>Y19+Z19</f>
        <v>1081</v>
      </c>
      <c r="Z20" s="31"/>
      <c r="AA20" s="29">
        <f>AA19+AB19</f>
        <v>10509</v>
      </c>
      <c r="AB20" s="31"/>
      <c r="AC20" s="21">
        <f>Q20+S20+U20+W20+Y20</f>
        <v>10509</v>
      </c>
      <c r="AE20" s="5" t="s">
        <v>0</v>
      </c>
      <c r="AF20" s="32">
        <f>IFERROR(B20/Q20,"N.A.")</f>
        <v>2614.0472906403943</v>
      </c>
      <c r="AG20" s="33"/>
      <c r="AH20" s="32">
        <f>IFERROR(D20/S20,"N.A.")</f>
        <v>2199.4941302027751</v>
      </c>
      <c r="AI20" s="33"/>
      <c r="AJ20" s="32">
        <f>IFERROR(F20/U20,"N.A.")</f>
        <v>1150</v>
      </c>
      <c r="AK20" s="33"/>
      <c r="AL20" s="32">
        <f>IFERROR(H20/W20,"N.A.")</f>
        <v>631.74443663621457</v>
      </c>
      <c r="AM20" s="33"/>
      <c r="AN20" s="32">
        <f>IFERROR(J20/Y20,"N.A.")</f>
        <v>0</v>
      </c>
      <c r="AO20" s="33"/>
      <c r="AP20" s="32">
        <f>IFERROR(L20/AA20,"N.A.")</f>
        <v>1480.3668284327719</v>
      </c>
      <c r="AQ20" s="33"/>
      <c r="AR20" s="18">
        <f>IFERROR(N20/AC20, "N.A.")</f>
        <v>1480.3668284327719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34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4" t="s">
        <v>0</v>
      </c>
      <c r="P23" s="34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4" t="s">
        <v>0</v>
      </c>
      <c r="AE23" s="34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4" t="s">
        <v>0</v>
      </c>
    </row>
    <row r="24" spans="1:44" ht="15" customHeight="1" x14ac:dyDescent="0.25">
      <c r="A24" s="35"/>
      <c r="B24" s="39" t="s">
        <v>3</v>
      </c>
      <c r="C24" s="40"/>
      <c r="D24" s="40"/>
      <c r="E24" s="41"/>
      <c r="F24" s="42" t="s">
        <v>4</v>
      </c>
      <c r="G24" s="43"/>
      <c r="H24" s="42" t="s">
        <v>5</v>
      </c>
      <c r="I24" s="43"/>
      <c r="J24" s="42" t="s">
        <v>6</v>
      </c>
      <c r="K24" s="43"/>
      <c r="L24" s="42" t="s">
        <v>7</v>
      </c>
      <c r="M24" s="50"/>
      <c r="N24" s="35"/>
      <c r="P24" s="35"/>
      <c r="Q24" s="39" t="s">
        <v>3</v>
      </c>
      <c r="R24" s="40"/>
      <c r="S24" s="40"/>
      <c r="T24" s="41"/>
      <c r="U24" s="42" t="s">
        <v>4</v>
      </c>
      <c r="V24" s="43"/>
      <c r="W24" s="42" t="s">
        <v>5</v>
      </c>
      <c r="X24" s="43"/>
      <c r="Y24" s="42" t="s">
        <v>6</v>
      </c>
      <c r="Z24" s="43"/>
      <c r="AA24" s="42" t="s">
        <v>7</v>
      </c>
      <c r="AB24" s="50"/>
      <c r="AC24" s="35"/>
      <c r="AE24" s="35"/>
      <c r="AF24" s="39" t="s">
        <v>3</v>
      </c>
      <c r="AG24" s="40"/>
      <c r="AH24" s="40"/>
      <c r="AI24" s="41"/>
      <c r="AJ24" s="42" t="s">
        <v>4</v>
      </c>
      <c r="AK24" s="43"/>
      <c r="AL24" s="42" t="s">
        <v>5</v>
      </c>
      <c r="AM24" s="43"/>
      <c r="AN24" s="42" t="s">
        <v>6</v>
      </c>
      <c r="AO24" s="43"/>
      <c r="AP24" s="42" t="s">
        <v>7</v>
      </c>
      <c r="AQ24" s="50"/>
      <c r="AR24" s="35"/>
    </row>
    <row r="25" spans="1:44" ht="15" customHeight="1" thickBot="1" x14ac:dyDescent="0.3">
      <c r="A25" s="35"/>
      <c r="B25" s="46" t="s">
        <v>8</v>
      </c>
      <c r="C25" s="47"/>
      <c r="D25" s="48" t="s">
        <v>9</v>
      </c>
      <c r="E25" s="49"/>
      <c r="F25" s="44"/>
      <c r="G25" s="45"/>
      <c r="H25" s="44"/>
      <c r="I25" s="45"/>
      <c r="J25" s="44"/>
      <c r="K25" s="45"/>
      <c r="L25" s="44"/>
      <c r="M25" s="51"/>
      <c r="N25" s="35"/>
      <c r="P25" s="35"/>
      <c r="Q25" s="46" t="s">
        <v>8</v>
      </c>
      <c r="R25" s="47"/>
      <c r="S25" s="48" t="s">
        <v>9</v>
      </c>
      <c r="T25" s="49"/>
      <c r="U25" s="44"/>
      <c r="V25" s="45"/>
      <c r="W25" s="44"/>
      <c r="X25" s="45"/>
      <c r="Y25" s="44"/>
      <c r="Z25" s="45"/>
      <c r="AA25" s="44"/>
      <c r="AB25" s="51"/>
      <c r="AC25" s="35"/>
      <c r="AE25" s="35"/>
      <c r="AF25" s="46" t="s">
        <v>8</v>
      </c>
      <c r="AG25" s="47"/>
      <c r="AH25" s="48" t="s">
        <v>9</v>
      </c>
      <c r="AI25" s="49"/>
      <c r="AJ25" s="44"/>
      <c r="AK25" s="45"/>
      <c r="AL25" s="44"/>
      <c r="AM25" s="45"/>
      <c r="AN25" s="44"/>
      <c r="AO25" s="45"/>
      <c r="AP25" s="44"/>
      <c r="AQ25" s="51"/>
      <c r="AR25" s="35"/>
    </row>
    <row r="26" spans="1:44" ht="15" customHeight="1" thickBot="1" x14ac:dyDescent="0.3">
      <c r="A26" s="36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6"/>
      <c r="P26" s="36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6"/>
      <c r="AE26" s="36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6"/>
    </row>
    <row r="27" spans="1:44" ht="15" customHeight="1" thickBot="1" x14ac:dyDescent="0.3">
      <c r="A27" s="3" t="s">
        <v>12</v>
      </c>
      <c r="B27" s="2">
        <v>1339680.0000000002</v>
      </c>
      <c r="C27" s="2"/>
      <c r="D27" s="2">
        <v>499660</v>
      </c>
      <c r="E27" s="2"/>
      <c r="F27" s="2"/>
      <c r="G27" s="2"/>
      <c r="H27" s="2">
        <v>770790.00000000012</v>
      </c>
      <c r="I27" s="2"/>
      <c r="J27" s="2">
        <v>0</v>
      </c>
      <c r="K27" s="2"/>
      <c r="L27" s="1">
        <f t="shared" ref="L27:M30" si="11">B27+D27+F27+H27+J27</f>
        <v>2610130.0000000005</v>
      </c>
      <c r="M27" s="12">
        <f t="shared" si="11"/>
        <v>0</v>
      </c>
      <c r="N27" s="13">
        <f>L27+M27</f>
        <v>2610130.0000000005</v>
      </c>
      <c r="P27" s="3" t="s">
        <v>12</v>
      </c>
      <c r="Q27" s="2">
        <v>605</v>
      </c>
      <c r="R27" s="2">
        <v>0</v>
      </c>
      <c r="S27" s="2">
        <v>83</v>
      </c>
      <c r="T27" s="2">
        <v>0</v>
      </c>
      <c r="U27" s="2">
        <v>0</v>
      </c>
      <c r="V27" s="2">
        <v>0</v>
      </c>
      <c r="W27" s="2">
        <v>563</v>
      </c>
      <c r="X27" s="2">
        <v>0</v>
      </c>
      <c r="Y27" s="2">
        <v>206</v>
      </c>
      <c r="Z27" s="2">
        <v>0</v>
      </c>
      <c r="AA27" s="1">
        <f t="shared" ref="AA27:AB30" si="12">Q27+S27+U27+W27+Y27</f>
        <v>1457</v>
      </c>
      <c r="AB27" s="12">
        <f t="shared" si="12"/>
        <v>0</v>
      </c>
      <c r="AC27" s="13">
        <f>AA27+AB27</f>
        <v>1457</v>
      </c>
      <c r="AE27" s="3" t="s">
        <v>12</v>
      </c>
      <c r="AF27" s="2">
        <f t="shared" ref="AF27:AR30" si="13">IFERROR(B27/Q27, "N.A.")</f>
        <v>2214.3471074380168</v>
      </c>
      <c r="AG27" s="2" t="str">
        <f t="shared" si="13"/>
        <v>N.A.</v>
      </c>
      <c r="AH27" s="2">
        <f t="shared" si="13"/>
        <v>6020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>
        <f t="shared" si="13"/>
        <v>1369.0763765541742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6">
        <f t="shared" si="13"/>
        <v>1791.4413177762528</v>
      </c>
      <c r="AQ27" s="17" t="str">
        <f t="shared" si="13"/>
        <v>N.A.</v>
      </c>
      <c r="AR27" s="13">
        <f t="shared" si="13"/>
        <v>1791.4413177762528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 t="str">
        <f t="shared" si="13"/>
        <v>N.A.</v>
      </c>
      <c r="AQ28" s="17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2915050.0000000005</v>
      </c>
      <c r="C29" s="2">
        <v>4197090</v>
      </c>
      <c r="D29" s="2"/>
      <c r="E29" s="2"/>
      <c r="F29" s="2"/>
      <c r="G29" s="2"/>
      <c r="H29" s="2"/>
      <c r="I29" s="2"/>
      <c r="J29" s="2"/>
      <c r="K29" s="2"/>
      <c r="L29" s="1">
        <f t="shared" si="11"/>
        <v>2915050.0000000005</v>
      </c>
      <c r="M29" s="12">
        <f t="shared" si="11"/>
        <v>4197090</v>
      </c>
      <c r="N29" s="13">
        <f>L29+M29</f>
        <v>7112140</v>
      </c>
      <c r="P29" s="3" t="s">
        <v>14</v>
      </c>
      <c r="Q29" s="2">
        <v>1133</v>
      </c>
      <c r="R29" s="2">
        <v>1123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2"/>
        <v>1133</v>
      </c>
      <c r="AB29" s="12">
        <f t="shared" si="12"/>
        <v>1123</v>
      </c>
      <c r="AC29" s="13">
        <f>AA29+AB29</f>
        <v>2256</v>
      </c>
      <c r="AE29" s="3" t="s">
        <v>14</v>
      </c>
      <c r="AF29" s="2">
        <f t="shared" si="13"/>
        <v>2572.8596646072378</v>
      </c>
      <c r="AG29" s="2">
        <f t="shared" si="13"/>
        <v>3737.3909171861087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6">
        <f t="shared" si="13"/>
        <v>2572.8596646072378</v>
      </c>
      <c r="AQ29" s="17">
        <f t="shared" si="13"/>
        <v>3737.3909171861087</v>
      </c>
      <c r="AR29" s="13">
        <f t="shared" si="13"/>
        <v>3152.544326241135</v>
      </c>
    </row>
    <row r="30" spans="1:44" ht="15" customHeight="1" thickBot="1" x14ac:dyDescent="0.3">
      <c r="A30" s="3" t="s">
        <v>15</v>
      </c>
      <c r="B30" s="2">
        <v>508787.00000000006</v>
      </c>
      <c r="C30" s="2">
        <v>220365</v>
      </c>
      <c r="D30" s="2">
        <v>1561266.0000000002</v>
      </c>
      <c r="E30" s="2"/>
      <c r="F30" s="2"/>
      <c r="G30" s="2">
        <v>186300</v>
      </c>
      <c r="H30" s="2">
        <v>40500</v>
      </c>
      <c r="I30" s="2"/>
      <c r="J30" s="2">
        <v>0</v>
      </c>
      <c r="K30" s="2"/>
      <c r="L30" s="1">
        <f t="shared" si="11"/>
        <v>2110553</v>
      </c>
      <c r="M30" s="12">
        <f t="shared" si="11"/>
        <v>406665</v>
      </c>
      <c r="N30" s="13">
        <f>L30+M30</f>
        <v>2517218</v>
      </c>
      <c r="P30" s="3" t="s">
        <v>15</v>
      </c>
      <c r="Q30" s="2">
        <v>449</v>
      </c>
      <c r="R30" s="2">
        <v>83</v>
      </c>
      <c r="S30" s="2">
        <v>854</v>
      </c>
      <c r="T30" s="2">
        <v>0</v>
      </c>
      <c r="U30" s="2">
        <v>0</v>
      </c>
      <c r="V30" s="2">
        <v>162</v>
      </c>
      <c r="W30" s="2">
        <v>2459</v>
      </c>
      <c r="X30" s="2">
        <v>0</v>
      </c>
      <c r="Y30" s="2">
        <v>420</v>
      </c>
      <c r="Z30" s="2">
        <v>0</v>
      </c>
      <c r="AA30" s="1">
        <f t="shared" si="12"/>
        <v>4182</v>
      </c>
      <c r="AB30" s="12">
        <f t="shared" si="12"/>
        <v>245</v>
      </c>
      <c r="AC30" s="19">
        <f>AA30+AB30</f>
        <v>4427</v>
      </c>
      <c r="AE30" s="3" t="s">
        <v>15</v>
      </c>
      <c r="AF30" s="2">
        <f t="shared" si="13"/>
        <v>1133.1559020044544</v>
      </c>
      <c r="AG30" s="2">
        <f t="shared" si="13"/>
        <v>2655</v>
      </c>
      <c r="AH30" s="2">
        <f t="shared" si="13"/>
        <v>1828.1803278688528</v>
      </c>
      <c r="AI30" s="2" t="str">
        <f t="shared" si="13"/>
        <v>N.A.</v>
      </c>
      <c r="AJ30" s="2" t="str">
        <f t="shared" si="13"/>
        <v>N.A.</v>
      </c>
      <c r="AK30" s="2">
        <f t="shared" si="13"/>
        <v>1150</v>
      </c>
      <c r="AL30" s="2">
        <f t="shared" si="13"/>
        <v>16.470109800732004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6">
        <f t="shared" si="13"/>
        <v>504.67551410808227</v>
      </c>
      <c r="AQ30" s="17">
        <f t="shared" si="13"/>
        <v>1659.8571428571429</v>
      </c>
      <c r="AR30" s="13">
        <f t="shared" si="13"/>
        <v>568.60582787440705</v>
      </c>
    </row>
    <row r="31" spans="1:44" ht="15" customHeight="1" thickBot="1" x14ac:dyDescent="0.3">
      <c r="A31" s="4" t="s">
        <v>16</v>
      </c>
      <c r="B31" s="2">
        <v>4763516.9999999991</v>
      </c>
      <c r="C31" s="2">
        <v>4417455</v>
      </c>
      <c r="D31" s="2">
        <v>2060926.0000000002</v>
      </c>
      <c r="E31" s="2"/>
      <c r="F31" s="2"/>
      <c r="G31" s="2">
        <v>186300</v>
      </c>
      <c r="H31" s="2">
        <v>811290</v>
      </c>
      <c r="I31" s="2"/>
      <c r="J31" s="2">
        <v>0</v>
      </c>
      <c r="K31" s="2"/>
      <c r="L31" s="1">
        <f t="shared" ref="L31" si="14">B31+D31+F31+H31+J31</f>
        <v>7635732.9999999991</v>
      </c>
      <c r="M31" s="12">
        <f t="shared" ref="M31" si="15">C31+E31+G31+I31+K31</f>
        <v>4603755</v>
      </c>
      <c r="N31" s="19">
        <f>L31+M31</f>
        <v>12239488</v>
      </c>
      <c r="P31" s="4" t="s">
        <v>16</v>
      </c>
      <c r="Q31" s="2">
        <v>2187</v>
      </c>
      <c r="R31" s="2">
        <v>1206</v>
      </c>
      <c r="S31" s="2">
        <v>937</v>
      </c>
      <c r="T31" s="2">
        <v>0</v>
      </c>
      <c r="U31" s="2">
        <v>0</v>
      </c>
      <c r="V31" s="2">
        <v>162</v>
      </c>
      <c r="W31" s="2">
        <v>3022</v>
      </c>
      <c r="X31" s="2">
        <v>0</v>
      </c>
      <c r="Y31" s="2">
        <v>626</v>
      </c>
      <c r="Z31" s="2">
        <v>0</v>
      </c>
      <c r="AA31" s="1">
        <f t="shared" ref="AA31" si="16">Q31+S31+U31+W31+Y31</f>
        <v>6772</v>
      </c>
      <c r="AB31" s="12">
        <f t="shared" ref="AB31" si="17">R31+T31+V31+X31+Z31</f>
        <v>1368</v>
      </c>
      <c r="AC31" s="13">
        <f>AA31+AB31</f>
        <v>8140</v>
      </c>
      <c r="AE31" s="4" t="s">
        <v>16</v>
      </c>
      <c r="AF31" s="2">
        <f t="shared" ref="AF31:AO31" si="18">IFERROR(B31/Q31, "N.A.")</f>
        <v>2178.1056241426609</v>
      </c>
      <c r="AG31" s="2">
        <f t="shared" si="18"/>
        <v>3662.8980099502487</v>
      </c>
      <c r="AH31" s="2">
        <f t="shared" si="18"/>
        <v>2199.4941302027751</v>
      </c>
      <c r="AI31" s="2" t="str">
        <f t="shared" si="18"/>
        <v>N.A.</v>
      </c>
      <c r="AJ31" s="2" t="str">
        <f t="shared" si="18"/>
        <v>N.A.</v>
      </c>
      <c r="AK31" s="2">
        <f t="shared" si="18"/>
        <v>1150</v>
      </c>
      <c r="AL31" s="2">
        <f t="shared" si="18"/>
        <v>268.46128391793513</v>
      </c>
      <c r="AM31" s="2" t="str">
        <f t="shared" si="18"/>
        <v>N.A.</v>
      </c>
      <c r="AN31" s="2">
        <f t="shared" si="18"/>
        <v>0</v>
      </c>
      <c r="AO31" s="2" t="str">
        <f t="shared" si="18"/>
        <v>N.A.</v>
      </c>
      <c r="AP31" s="16">
        <f t="shared" ref="AP31" si="19">IFERROR(L31/AA31, "N.A.")</f>
        <v>1127.5447430596573</v>
      </c>
      <c r="AQ31" s="17">
        <f t="shared" ref="AQ31" si="20">IFERROR(M31/AB31, "N.A.")</f>
        <v>3365.3179824561403</v>
      </c>
      <c r="AR31" s="13">
        <f t="shared" ref="AR31" si="21">IFERROR(N31/AC31, "N.A.")</f>
        <v>1503.6226044226044</v>
      </c>
    </row>
    <row r="32" spans="1:44" ht="15" customHeight="1" thickBot="1" x14ac:dyDescent="0.3">
      <c r="A32" s="5" t="s">
        <v>0</v>
      </c>
      <c r="B32" s="29">
        <f>B31+C31</f>
        <v>9180972</v>
      </c>
      <c r="C32" s="31"/>
      <c r="D32" s="29">
        <f>D31+E31</f>
        <v>2060926.0000000002</v>
      </c>
      <c r="E32" s="31"/>
      <c r="F32" s="29">
        <f>F31+G31</f>
        <v>186300</v>
      </c>
      <c r="G32" s="31"/>
      <c r="H32" s="29">
        <f>H31+I31</f>
        <v>811290</v>
      </c>
      <c r="I32" s="31"/>
      <c r="J32" s="29">
        <f>J31+K31</f>
        <v>0</v>
      </c>
      <c r="K32" s="31"/>
      <c r="L32" s="29">
        <f>L31+M31</f>
        <v>12239488</v>
      </c>
      <c r="M32" s="30"/>
      <c r="N32" s="20">
        <f>B32+D32+F32+H32+J32</f>
        <v>12239488</v>
      </c>
      <c r="P32" s="5" t="s">
        <v>0</v>
      </c>
      <c r="Q32" s="29">
        <f>Q31+R31</f>
        <v>3393</v>
      </c>
      <c r="R32" s="31"/>
      <c r="S32" s="29">
        <f>S31+T31</f>
        <v>937</v>
      </c>
      <c r="T32" s="31"/>
      <c r="U32" s="29">
        <f>U31+V31</f>
        <v>162</v>
      </c>
      <c r="V32" s="31"/>
      <c r="W32" s="29">
        <f>W31+X31</f>
        <v>3022</v>
      </c>
      <c r="X32" s="31"/>
      <c r="Y32" s="29">
        <f>Y31+Z31</f>
        <v>626</v>
      </c>
      <c r="Z32" s="31"/>
      <c r="AA32" s="29">
        <f>AA31+AB31</f>
        <v>8140</v>
      </c>
      <c r="AB32" s="31"/>
      <c r="AC32" s="21">
        <f>Q32+S32+U32+W32+Y32</f>
        <v>8140</v>
      </c>
      <c r="AE32" s="5" t="s">
        <v>0</v>
      </c>
      <c r="AF32" s="32">
        <f>IFERROR(B32/Q32,"N.A.")</f>
        <v>2705.8567639257294</v>
      </c>
      <c r="AG32" s="33"/>
      <c r="AH32" s="32">
        <f>IFERROR(D32/S32,"N.A.")</f>
        <v>2199.4941302027751</v>
      </c>
      <c r="AI32" s="33"/>
      <c r="AJ32" s="32">
        <f>IFERROR(F32/U32,"N.A.")</f>
        <v>1150</v>
      </c>
      <c r="AK32" s="33"/>
      <c r="AL32" s="32">
        <f>IFERROR(H32/W32,"N.A.")</f>
        <v>268.46128391793513</v>
      </c>
      <c r="AM32" s="33"/>
      <c r="AN32" s="32">
        <f>IFERROR(J32/Y32,"N.A.")</f>
        <v>0</v>
      </c>
      <c r="AO32" s="33"/>
      <c r="AP32" s="32">
        <f>IFERROR(L32/AA32,"N.A.")</f>
        <v>1503.6226044226044</v>
      </c>
      <c r="AQ32" s="33"/>
      <c r="AR32" s="18">
        <f>IFERROR(N32/AC32, "N.A.")</f>
        <v>1503.6226044226044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34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4" t="s">
        <v>0</v>
      </c>
      <c r="P35" s="34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4" t="s">
        <v>0</v>
      </c>
      <c r="AE35" s="34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4" t="s">
        <v>0</v>
      </c>
    </row>
    <row r="36" spans="1:44" ht="15" customHeight="1" x14ac:dyDescent="0.25">
      <c r="A36" s="35"/>
      <c r="B36" s="39" t="s">
        <v>3</v>
      </c>
      <c r="C36" s="40"/>
      <c r="D36" s="40"/>
      <c r="E36" s="41"/>
      <c r="F36" s="42" t="s">
        <v>4</v>
      </c>
      <c r="G36" s="43"/>
      <c r="H36" s="42" t="s">
        <v>5</v>
      </c>
      <c r="I36" s="43"/>
      <c r="J36" s="42" t="s">
        <v>6</v>
      </c>
      <c r="K36" s="43"/>
      <c r="L36" s="42" t="s">
        <v>7</v>
      </c>
      <c r="M36" s="50"/>
      <c r="N36" s="35"/>
      <c r="P36" s="35"/>
      <c r="Q36" s="39" t="s">
        <v>3</v>
      </c>
      <c r="R36" s="40"/>
      <c r="S36" s="40"/>
      <c r="T36" s="41"/>
      <c r="U36" s="42" t="s">
        <v>4</v>
      </c>
      <c r="V36" s="43"/>
      <c r="W36" s="42" t="s">
        <v>5</v>
      </c>
      <c r="X36" s="43"/>
      <c r="Y36" s="42" t="s">
        <v>6</v>
      </c>
      <c r="Z36" s="43"/>
      <c r="AA36" s="42" t="s">
        <v>7</v>
      </c>
      <c r="AB36" s="50"/>
      <c r="AC36" s="35"/>
      <c r="AE36" s="35"/>
      <c r="AF36" s="39" t="s">
        <v>3</v>
      </c>
      <c r="AG36" s="40"/>
      <c r="AH36" s="40"/>
      <c r="AI36" s="41"/>
      <c r="AJ36" s="42" t="s">
        <v>4</v>
      </c>
      <c r="AK36" s="43"/>
      <c r="AL36" s="42" t="s">
        <v>5</v>
      </c>
      <c r="AM36" s="43"/>
      <c r="AN36" s="42" t="s">
        <v>6</v>
      </c>
      <c r="AO36" s="43"/>
      <c r="AP36" s="42" t="s">
        <v>7</v>
      </c>
      <c r="AQ36" s="50"/>
      <c r="AR36" s="35"/>
    </row>
    <row r="37" spans="1:44" ht="15" customHeight="1" thickBot="1" x14ac:dyDescent="0.3">
      <c r="A37" s="35"/>
      <c r="B37" s="46" t="s">
        <v>8</v>
      </c>
      <c r="C37" s="47"/>
      <c r="D37" s="48" t="s">
        <v>9</v>
      </c>
      <c r="E37" s="49"/>
      <c r="F37" s="44"/>
      <c r="G37" s="45"/>
      <c r="H37" s="44"/>
      <c r="I37" s="45"/>
      <c r="J37" s="44"/>
      <c r="K37" s="45"/>
      <c r="L37" s="44"/>
      <c r="M37" s="51"/>
      <c r="N37" s="35"/>
      <c r="P37" s="35"/>
      <c r="Q37" s="46" t="s">
        <v>8</v>
      </c>
      <c r="R37" s="47"/>
      <c r="S37" s="48" t="s">
        <v>9</v>
      </c>
      <c r="T37" s="49"/>
      <c r="U37" s="44"/>
      <c r="V37" s="45"/>
      <c r="W37" s="44"/>
      <c r="X37" s="45"/>
      <c r="Y37" s="44"/>
      <c r="Z37" s="45"/>
      <c r="AA37" s="44"/>
      <c r="AB37" s="51"/>
      <c r="AC37" s="35"/>
      <c r="AE37" s="35"/>
      <c r="AF37" s="46" t="s">
        <v>8</v>
      </c>
      <c r="AG37" s="47"/>
      <c r="AH37" s="48" t="s">
        <v>9</v>
      </c>
      <c r="AI37" s="49"/>
      <c r="AJ37" s="44"/>
      <c r="AK37" s="45"/>
      <c r="AL37" s="44"/>
      <c r="AM37" s="45"/>
      <c r="AN37" s="44"/>
      <c r="AO37" s="45"/>
      <c r="AP37" s="44"/>
      <c r="AQ37" s="51"/>
      <c r="AR37" s="35"/>
    </row>
    <row r="38" spans="1:44" ht="15" customHeight="1" thickBot="1" x14ac:dyDescent="0.3">
      <c r="A38" s="36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6"/>
      <c r="P38" s="36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6"/>
      <c r="AE38" s="36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6"/>
    </row>
    <row r="39" spans="1:44" ht="15" customHeight="1" thickBot="1" x14ac:dyDescent="0.3">
      <c r="A39" s="3" t="s">
        <v>12</v>
      </c>
      <c r="B39" s="2">
        <v>356900</v>
      </c>
      <c r="C39" s="2"/>
      <c r="D39" s="2"/>
      <c r="E39" s="2"/>
      <c r="F39" s="2"/>
      <c r="G39" s="2"/>
      <c r="H39" s="2">
        <v>912255</v>
      </c>
      <c r="I39" s="2"/>
      <c r="J39" s="2">
        <v>0</v>
      </c>
      <c r="K39" s="2"/>
      <c r="L39" s="1">
        <f t="shared" ref="L39:M42" si="22">B39+D39+F39+H39+J39</f>
        <v>1269155</v>
      </c>
      <c r="M39" s="12">
        <f t="shared" si="22"/>
        <v>0</v>
      </c>
      <c r="N39" s="13">
        <f>L39+M39</f>
        <v>1269155</v>
      </c>
      <c r="P39" s="3" t="s">
        <v>12</v>
      </c>
      <c r="Q39" s="2">
        <v>249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582</v>
      </c>
      <c r="X39" s="2">
        <v>0</v>
      </c>
      <c r="Y39" s="2">
        <v>164</v>
      </c>
      <c r="Z39" s="2">
        <v>0</v>
      </c>
      <c r="AA39" s="1">
        <f t="shared" ref="AA39:AB42" si="23">Q39+S39+U39+W39+Y39</f>
        <v>995</v>
      </c>
      <c r="AB39" s="12">
        <f t="shared" si="23"/>
        <v>0</v>
      </c>
      <c r="AC39" s="13">
        <f>AA39+AB39</f>
        <v>995</v>
      </c>
      <c r="AE39" s="3" t="s">
        <v>12</v>
      </c>
      <c r="AF39" s="2">
        <f t="shared" ref="AF39:AR42" si="24">IFERROR(B39/Q39, "N.A.")</f>
        <v>1433.3333333333333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1567.4484536082475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6">
        <f t="shared" si="24"/>
        <v>1275.532663316583</v>
      </c>
      <c r="AQ39" s="17" t="str">
        <f t="shared" si="24"/>
        <v>N.A.</v>
      </c>
      <c r="AR39" s="13">
        <f t="shared" si="24"/>
        <v>1275.532663316583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 t="str">
        <f t="shared" si="24"/>
        <v>N.A.</v>
      </c>
      <c r="AQ40" s="17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>
        <v>1075160</v>
      </c>
      <c r="C41" s="2"/>
      <c r="D41" s="2"/>
      <c r="E41" s="2"/>
      <c r="F41" s="2"/>
      <c r="G41" s="2"/>
      <c r="H41" s="2"/>
      <c r="I41" s="2">
        <v>391625</v>
      </c>
      <c r="J41" s="2">
        <v>0</v>
      </c>
      <c r="K41" s="2"/>
      <c r="L41" s="1">
        <f t="shared" si="22"/>
        <v>1075160</v>
      </c>
      <c r="M41" s="12">
        <f t="shared" si="22"/>
        <v>391625</v>
      </c>
      <c r="N41" s="13">
        <f>L41+M41</f>
        <v>1466785</v>
      </c>
      <c r="P41" s="3" t="s">
        <v>14</v>
      </c>
      <c r="Q41" s="2">
        <v>418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250</v>
      </c>
      <c r="Y41" s="2">
        <v>125</v>
      </c>
      <c r="Z41" s="2">
        <v>0</v>
      </c>
      <c r="AA41" s="1">
        <f t="shared" si="23"/>
        <v>543</v>
      </c>
      <c r="AB41" s="12">
        <f t="shared" si="23"/>
        <v>250</v>
      </c>
      <c r="AC41" s="13">
        <f>AA41+AB41</f>
        <v>793</v>
      </c>
      <c r="AE41" s="3" t="s">
        <v>14</v>
      </c>
      <c r="AF41" s="2">
        <f t="shared" si="24"/>
        <v>2572.1531100478469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1566.5</v>
      </c>
      <c r="AN41" s="2">
        <f t="shared" si="24"/>
        <v>0</v>
      </c>
      <c r="AO41" s="2" t="str">
        <f t="shared" si="24"/>
        <v>N.A.</v>
      </c>
      <c r="AP41" s="16">
        <f t="shared" si="24"/>
        <v>1980.0368324125229</v>
      </c>
      <c r="AQ41" s="17">
        <f t="shared" si="24"/>
        <v>1566.5</v>
      </c>
      <c r="AR41" s="13">
        <f t="shared" si="24"/>
        <v>1849.6658259773014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581747</v>
      </c>
      <c r="I42" s="2"/>
      <c r="J42" s="2">
        <v>0</v>
      </c>
      <c r="K42" s="2"/>
      <c r="L42" s="1">
        <f t="shared" si="22"/>
        <v>581747</v>
      </c>
      <c r="M42" s="12">
        <f t="shared" si="22"/>
        <v>0</v>
      </c>
      <c r="N42" s="13">
        <f>L42+M42</f>
        <v>581747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415</v>
      </c>
      <c r="X42" s="2">
        <v>0</v>
      </c>
      <c r="Y42" s="2">
        <v>166</v>
      </c>
      <c r="Z42" s="2">
        <v>0</v>
      </c>
      <c r="AA42" s="1">
        <f t="shared" si="23"/>
        <v>581</v>
      </c>
      <c r="AB42" s="12">
        <f t="shared" si="23"/>
        <v>0</v>
      </c>
      <c r="AC42" s="13">
        <f>AA42+AB42</f>
        <v>581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1401.8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6">
        <f t="shared" si="24"/>
        <v>1001.2857142857143</v>
      </c>
      <c r="AQ42" s="17" t="str">
        <f t="shared" si="24"/>
        <v>N.A.</v>
      </c>
      <c r="AR42" s="13">
        <f t="shared" si="24"/>
        <v>1001.2857142857143</v>
      </c>
    </row>
    <row r="43" spans="1:44" ht="15" customHeight="1" thickBot="1" x14ac:dyDescent="0.3">
      <c r="A43" s="4" t="s">
        <v>16</v>
      </c>
      <c r="B43" s="2">
        <v>1432060</v>
      </c>
      <c r="C43" s="2"/>
      <c r="D43" s="2"/>
      <c r="E43" s="2"/>
      <c r="F43" s="2"/>
      <c r="G43" s="2"/>
      <c r="H43" s="2">
        <v>1494002</v>
      </c>
      <c r="I43" s="2">
        <v>391625</v>
      </c>
      <c r="J43" s="2">
        <v>0</v>
      </c>
      <c r="K43" s="2"/>
      <c r="L43" s="1">
        <f t="shared" ref="L43" si="25">B43+D43+F43+H43+J43</f>
        <v>2926062</v>
      </c>
      <c r="M43" s="12">
        <f t="shared" ref="M43" si="26">C43+E43+G43+I43+K43</f>
        <v>391625</v>
      </c>
      <c r="N43" s="19">
        <f>L43+M43</f>
        <v>3317687</v>
      </c>
      <c r="P43" s="4" t="s">
        <v>16</v>
      </c>
      <c r="Q43" s="2">
        <v>667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997</v>
      </c>
      <c r="X43" s="2">
        <v>250</v>
      </c>
      <c r="Y43" s="2">
        <v>455</v>
      </c>
      <c r="Z43" s="2">
        <v>0</v>
      </c>
      <c r="AA43" s="1">
        <f t="shared" ref="AA43" si="27">Q43+S43+U43+W43+Y43</f>
        <v>2119</v>
      </c>
      <c r="AB43" s="12">
        <f t="shared" ref="AB43" si="28">R43+T43+V43+X43+Z43</f>
        <v>250</v>
      </c>
      <c r="AC43" s="19">
        <f>AA43+AB43</f>
        <v>2369</v>
      </c>
      <c r="AE43" s="4" t="s">
        <v>16</v>
      </c>
      <c r="AF43" s="2">
        <f t="shared" ref="AF43:AO43" si="29">IFERROR(B43/Q43, "N.A.")</f>
        <v>2147.0164917541229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1498.4974924774324</v>
      </c>
      <c r="AM43" s="2">
        <f t="shared" si="29"/>
        <v>1566.5</v>
      </c>
      <c r="AN43" s="2">
        <f t="shared" si="29"/>
        <v>0</v>
      </c>
      <c r="AO43" s="2" t="str">
        <f t="shared" si="29"/>
        <v>N.A.</v>
      </c>
      <c r="AP43" s="16">
        <f t="shared" ref="AP43" si="30">IFERROR(L43/AA43, "N.A.")</f>
        <v>1380.8692779613025</v>
      </c>
      <c r="AQ43" s="17">
        <f t="shared" ref="AQ43" si="31">IFERROR(M43/AB43, "N.A.")</f>
        <v>1566.5</v>
      </c>
      <c r="AR43" s="13">
        <f t="shared" ref="AR43" si="32">IFERROR(N43/AC43, "N.A.")</f>
        <v>1400.458843393837</v>
      </c>
    </row>
    <row r="44" spans="1:44" ht="15" customHeight="1" thickBot="1" x14ac:dyDescent="0.3">
      <c r="A44" s="5" t="s">
        <v>0</v>
      </c>
      <c r="B44" s="29">
        <f>B43+C43</f>
        <v>1432060</v>
      </c>
      <c r="C44" s="31"/>
      <c r="D44" s="29">
        <f>D43+E43</f>
        <v>0</v>
      </c>
      <c r="E44" s="31"/>
      <c r="F44" s="29">
        <f>F43+G43</f>
        <v>0</v>
      </c>
      <c r="G44" s="31"/>
      <c r="H44" s="29">
        <f>H43+I43</f>
        <v>1885627</v>
      </c>
      <c r="I44" s="31"/>
      <c r="J44" s="29">
        <f>J43+K43</f>
        <v>0</v>
      </c>
      <c r="K44" s="31"/>
      <c r="L44" s="29">
        <f>L43+M43</f>
        <v>3317687</v>
      </c>
      <c r="M44" s="30"/>
      <c r="N44" s="20">
        <f>B44+D44+F44+H44+J44</f>
        <v>3317687</v>
      </c>
      <c r="P44" s="5" t="s">
        <v>0</v>
      </c>
      <c r="Q44" s="29">
        <f>Q43+R43</f>
        <v>667</v>
      </c>
      <c r="R44" s="31"/>
      <c r="S44" s="29">
        <f>S43+T43</f>
        <v>0</v>
      </c>
      <c r="T44" s="31"/>
      <c r="U44" s="29">
        <f>U43+V43</f>
        <v>0</v>
      </c>
      <c r="V44" s="31"/>
      <c r="W44" s="29">
        <f>W43+X43</f>
        <v>1247</v>
      </c>
      <c r="X44" s="31"/>
      <c r="Y44" s="29">
        <f>Y43+Z43</f>
        <v>455</v>
      </c>
      <c r="Z44" s="31"/>
      <c r="AA44" s="29">
        <f>AA43+AB43</f>
        <v>2369</v>
      </c>
      <c r="AB44" s="30"/>
      <c r="AC44" s="20">
        <f>Q44+S44+U44+W44+Y44</f>
        <v>2369</v>
      </c>
      <c r="AE44" s="5" t="s">
        <v>0</v>
      </c>
      <c r="AF44" s="32">
        <f>IFERROR(B44/Q44,"N.A.")</f>
        <v>2147.0164917541229</v>
      </c>
      <c r="AG44" s="33"/>
      <c r="AH44" s="32" t="str">
        <f>IFERROR(D44/S44,"N.A.")</f>
        <v>N.A.</v>
      </c>
      <c r="AI44" s="33"/>
      <c r="AJ44" s="32" t="str">
        <f>IFERROR(F44/U44,"N.A.")</f>
        <v>N.A.</v>
      </c>
      <c r="AK44" s="33"/>
      <c r="AL44" s="32">
        <f>IFERROR(H44/W44,"N.A.")</f>
        <v>1512.1307137129111</v>
      </c>
      <c r="AM44" s="33"/>
      <c r="AN44" s="32">
        <f>IFERROR(J44/Y44,"N.A.")</f>
        <v>0</v>
      </c>
      <c r="AO44" s="33"/>
      <c r="AP44" s="32">
        <f>IFERROR(L44/AA44,"N.A.")</f>
        <v>1400.458843393837</v>
      </c>
      <c r="AQ44" s="33"/>
      <c r="AR44" s="18">
        <f>IFERROR(N44/AC44, "N.A.")</f>
        <v>1400.458843393837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40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34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4" t="s">
        <v>0</v>
      </c>
      <c r="P11" s="34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4" t="s">
        <v>0</v>
      </c>
      <c r="AE11" s="34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4" t="s">
        <v>0</v>
      </c>
    </row>
    <row r="12" spans="1:44" ht="15" customHeight="1" x14ac:dyDescent="0.25">
      <c r="A12" s="35"/>
      <c r="B12" s="39" t="s">
        <v>3</v>
      </c>
      <c r="C12" s="40"/>
      <c r="D12" s="40"/>
      <c r="E12" s="41"/>
      <c r="F12" s="42" t="s">
        <v>4</v>
      </c>
      <c r="G12" s="43"/>
      <c r="H12" s="42" t="s">
        <v>5</v>
      </c>
      <c r="I12" s="43"/>
      <c r="J12" s="42" t="s">
        <v>6</v>
      </c>
      <c r="K12" s="43"/>
      <c r="L12" s="42" t="s">
        <v>7</v>
      </c>
      <c r="M12" s="50"/>
      <c r="N12" s="35"/>
      <c r="P12" s="35"/>
      <c r="Q12" s="39" t="s">
        <v>3</v>
      </c>
      <c r="R12" s="40"/>
      <c r="S12" s="40"/>
      <c r="T12" s="41"/>
      <c r="U12" s="42" t="s">
        <v>4</v>
      </c>
      <c r="V12" s="43"/>
      <c r="W12" s="42" t="s">
        <v>5</v>
      </c>
      <c r="X12" s="43"/>
      <c r="Y12" s="42" t="s">
        <v>6</v>
      </c>
      <c r="Z12" s="43"/>
      <c r="AA12" s="42" t="s">
        <v>7</v>
      </c>
      <c r="AB12" s="50"/>
      <c r="AC12" s="35"/>
      <c r="AE12" s="35"/>
      <c r="AF12" s="39" t="s">
        <v>3</v>
      </c>
      <c r="AG12" s="40"/>
      <c r="AH12" s="40"/>
      <c r="AI12" s="41"/>
      <c r="AJ12" s="42" t="s">
        <v>4</v>
      </c>
      <c r="AK12" s="43"/>
      <c r="AL12" s="42" t="s">
        <v>5</v>
      </c>
      <c r="AM12" s="43"/>
      <c r="AN12" s="42" t="s">
        <v>6</v>
      </c>
      <c r="AO12" s="43"/>
      <c r="AP12" s="42" t="s">
        <v>7</v>
      </c>
      <c r="AQ12" s="50"/>
      <c r="AR12" s="35"/>
    </row>
    <row r="13" spans="1:44" ht="15" customHeight="1" thickBot="1" x14ac:dyDescent="0.3">
      <c r="A13" s="35"/>
      <c r="B13" s="46" t="s">
        <v>8</v>
      </c>
      <c r="C13" s="47"/>
      <c r="D13" s="48" t="s">
        <v>9</v>
      </c>
      <c r="E13" s="49"/>
      <c r="F13" s="44"/>
      <c r="G13" s="45"/>
      <c r="H13" s="44"/>
      <c r="I13" s="45"/>
      <c r="J13" s="44"/>
      <c r="K13" s="45"/>
      <c r="L13" s="44"/>
      <c r="M13" s="51"/>
      <c r="N13" s="35"/>
      <c r="P13" s="35"/>
      <c r="Q13" s="46" t="s">
        <v>8</v>
      </c>
      <c r="R13" s="47"/>
      <c r="S13" s="48" t="s">
        <v>9</v>
      </c>
      <c r="T13" s="49"/>
      <c r="U13" s="44"/>
      <c r="V13" s="45"/>
      <c r="W13" s="44"/>
      <c r="X13" s="45"/>
      <c r="Y13" s="44"/>
      <c r="Z13" s="45"/>
      <c r="AA13" s="44"/>
      <c r="AB13" s="51"/>
      <c r="AC13" s="35"/>
      <c r="AE13" s="35"/>
      <c r="AF13" s="46" t="s">
        <v>8</v>
      </c>
      <c r="AG13" s="47"/>
      <c r="AH13" s="48" t="s">
        <v>9</v>
      </c>
      <c r="AI13" s="49"/>
      <c r="AJ13" s="44"/>
      <c r="AK13" s="45"/>
      <c r="AL13" s="44"/>
      <c r="AM13" s="45"/>
      <c r="AN13" s="44"/>
      <c r="AO13" s="45"/>
      <c r="AP13" s="44"/>
      <c r="AQ13" s="51"/>
      <c r="AR13" s="35"/>
    </row>
    <row r="14" spans="1:44" ht="15" customHeight="1" thickBot="1" x14ac:dyDescent="0.3">
      <c r="A14" s="36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6"/>
      <c r="P14" s="36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6"/>
      <c r="AE14" s="36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6"/>
    </row>
    <row r="15" spans="1:44" ht="15" customHeight="1" thickBot="1" x14ac:dyDescent="0.3">
      <c r="A15" s="3" t="s">
        <v>12</v>
      </c>
      <c r="B15" s="2">
        <v>11126110</v>
      </c>
      <c r="C15" s="2"/>
      <c r="D15" s="2">
        <v>9929560</v>
      </c>
      <c r="E15" s="2"/>
      <c r="F15" s="2">
        <v>1879100</v>
      </c>
      <c r="G15" s="2"/>
      <c r="H15" s="2">
        <v>12643929.999999998</v>
      </c>
      <c r="I15" s="2"/>
      <c r="J15" s="2">
        <v>0</v>
      </c>
      <c r="K15" s="2"/>
      <c r="L15" s="1">
        <f t="shared" ref="L15:M18" si="0">B15+D15+F15+H15+J15</f>
        <v>35578700</v>
      </c>
      <c r="M15" s="12">
        <f t="shared" si="0"/>
        <v>0</v>
      </c>
      <c r="N15" s="13">
        <f>L15+M15</f>
        <v>35578700</v>
      </c>
      <c r="P15" s="3" t="s">
        <v>12</v>
      </c>
      <c r="Q15" s="2" t="s">
        <v>39</v>
      </c>
      <c r="R15" s="2">
        <v>0</v>
      </c>
      <c r="S15" s="2">
        <v>1162</v>
      </c>
      <c r="T15" s="2">
        <v>0</v>
      </c>
      <c r="U15" s="2">
        <v>359</v>
      </c>
      <c r="V15" s="2">
        <v>0</v>
      </c>
      <c r="W15" s="2">
        <v>2931</v>
      </c>
      <c r="X15" s="2">
        <v>0</v>
      </c>
      <c r="Y15" s="2">
        <v>324</v>
      </c>
      <c r="Z15" s="2">
        <v>0</v>
      </c>
      <c r="AA15" s="1" t="e">
        <f t="shared" ref="AA15:AB18" si="1">Q15+S15+U15+W15+Y15</f>
        <v>#VALUE!</v>
      </c>
      <c r="AB15" s="12">
        <f t="shared" si="1"/>
        <v>0</v>
      </c>
      <c r="AC15" s="13" t="e">
        <f>AA15+AB15</f>
        <v>#VALUE!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>
        <f t="shared" si="2"/>
        <v>8545.2323580034426</v>
      </c>
      <c r="AI15" s="2" t="str">
        <f t="shared" si="2"/>
        <v>N.A.</v>
      </c>
      <c r="AJ15" s="2">
        <f t="shared" si="2"/>
        <v>5234.2618384401112</v>
      </c>
      <c r="AK15" s="2" t="str">
        <f t="shared" si="2"/>
        <v>N.A.</v>
      </c>
      <c r="AL15" s="2">
        <f t="shared" si="2"/>
        <v>4313.8621630842708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 t="str">
        <f t="shared" si="2"/>
        <v>N.A.</v>
      </c>
      <c r="AQ15" s="17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>
        <v>1597100.0000000002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1597100.0000000002</v>
      </c>
      <c r="M16" s="12">
        <f t="shared" si="0"/>
        <v>0</v>
      </c>
      <c r="N16" s="13">
        <f>L16+M16</f>
        <v>1597100.0000000002</v>
      </c>
      <c r="P16" s="3" t="s">
        <v>13</v>
      </c>
      <c r="Q16" s="2">
        <v>878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878</v>
      </c>
      <c r="AB16" s="12">
        <f t="shared" si="1"/>
        <v>0</v>
      </c>
      <c r="AC16" s="13">
        <f>AA16+AB16</f>
        <v>878</v>
      </c>
      <c r="AE16" s="3" t="s">
        <v>13</v>
      </c>
      <c r="AF16" s="2">
        <f t="shared" si="2"/>
        <v>1819.0205011389523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1819.0205011389523</v>
      </c>
      <c r="AQ16" s="17" t="str">
        <f t="shared" si="2"/>
        <v>N.A.</v>
      </c>
      <c r="AR16" s="13">
        <f t="shared" si="2"/>
        <v>1819.0205011389523</v>
      </c>
    </row>
    <row r="17" spans="1:44" ht="15" customHeight="1" thickBot="1" x14ac:dyDescent="0.3">
      <c r="A17" s="3" t="s">
        <v>14</v>
      </c>
      <c r="B17" s="2">
        <v>16989801</v>
      </c>
      <c r="C17" s="2">
        <v>55660564.000000015</v>
      </c>
      <c r="D17" s="2">
        <v>5631710</v>
      </c>
      <c r="E17" s="2"/>
      <c r="F17" s="2"/>
      <c r="G17" s="2">
        <v>7247000.0000000009</v>
      </c>
      <c r="H17" s="2"/>
      <c r="I17" s="2">
        <v>9129512</v>
      </c>
      <c r="J17" s="2">
        <v>0</v>
      </c>
      <c r="K17" s="2"/>
      <c r="L17" s="1">
        <f t="shared" si="0"/>
        <v>22621511</v>
      </c>
      <c r="M17" s="12">
        <f t="shared" si="0"/>
        <v>72037076.000000015</v>
      </c>
      <c r="N17" s="13">
        <f>L17+M17</f>
        <v>94658587.000000015</v>
      </c>
      <c r="P17" s="3" t="s">
        <v>14</v>
      </c>
      <c r="Q17" s="2">
        <v>4608</v>
      </c>
      <c r="R17" s="2">
        <v>10913</v>
      </c>
      <c r="S17" s="2">
        <v>640</v>
      </c>
      <c r="T17" s="2">
        <v>0</v>
      </c>
      <c r="U17" s="2">
        <v>0</v>
      </c>
      <c r="V17" s="2">
        <v>865</v>
      </c>
      <c r="W17" s="2">
        <v>0</v>
      </c>
      <c r="X17" s="2">
        <v>1894</v>
      </c>
      <c r="Y17" s="2">
        <v>1444</v>
      </c>
      <c r="Z17" s="2">
        <v>0</v>
      </c>
      <c r="AA17" s="1">
        <f t="shared" si="1"/>
        <v>6692</v>
      </c>
      <c r="AB17" s="12">
        <f t="shared" si="1"/>
        <v>13672</v>
      </c>
      <c r="AC17" s="13">
        <f>AA17+AB17</f>
        <v>20364</v>
      </c>
      <c r="AE17" s="3" t="s">
        <v>14</v>
      </c>
      <c r="AF17" s="2">
        <f t="shared" si="2"/>
        <v>3687.0227864583335</v>
      </c>
      <c r="AG17" s="2">
        <f t="shared" si="2"/>
        <v>5100.3907266562828</v>
      </c>
      <c r="AH17" s="2">
        <f t="shared" si="2"/>
        <v>8799.546875</v>
      </c>
      <c r="AI17" s="2" t="str">
        <f t="shared" si="2"/>
        <v>N.A.</v>
      </c>
      <c r="AJ17" s="2" t="str">
        <f t="shared" si="2"/>
        <v>N.A.</v>
      </c>
      <c r="AK17" s="2">
        <f t="shared" si="2"/>
        <v>8378.0346820809264</v>
      </c>
      <c r="AL17" s="2" t="str">
        <f t="shared" si="2"/>
        <v>N.A.</v>
      </c>
      <c r="AM17" s="2">
        <f t="shared" si="2"/>
        <v>4820.2280887011611</v>
      </c>
      <c r="AN17" s="2">
        <f t="shared" si="2"/>
        <v>0</v>
      </c>
      <c r="AO17" s="2" t="str">
        <f t="shared" si="2"/>
        <v>N.A.</v>
      </c>
      <c r="AP17" s="16">
        <f t="shared" si="2"/>
        <v>3380.3812014345485</v>
      </c>
      <c r="AQ17" s="17">
        <f t="shared" si="2"/>
        <v>5268.9493856056188</v>
      </c>
      <c r="AR17" s="13">
        <f t="shared" si="2"/>
        <v>4648.3297485759194</v>
      </c>
    </row>
    <row r="18" spans="1:44" ht="15" customHeight="1" thickBot="1" x14ac:dyDescent="0.3">
      <c r="A18" s="3" t="s">
        <v>15</v>
      </c>
      <c r="B18" s="2">
        <v>330750</v>
      </c>
      <c r="C18" s="2">
        <v>157500</v>
      </c>
      <c r="D18" s="2">
        <v>283500</v>
      </c>
      <c r="E18" s="2"/>
      <c r="F18" s="2"/>
      <c r="G18" s="2">
        <v>430500</v>
      </c>
      <c r="H18" s="2">
        <v>2022000</v>
      </c>
      <c r="I18" s="2"/>
      <c r="J18" s="2">
        <v>0</v>
      </c>
      <c r="K18" s="2"/>
      <c r="L18" s="1">
        <f t="shared" si="0"/>
        <v>2636250</v>
      </c>
      <c r="M18" s="12">
        <f t="shared" si="0"/>
        <v>588000</v>
      </c>
      <c r="N18" s="13">
        <f>L18+M18</f>
        <v>3224250</v>
      </c>
      <c r="P18" s="3" t="s">
        <v>15</v>
      </c>
      <c r="Q18" s="2">
        <v>210</v>
      </c>
      <c r="R18" s="2">
        <v>210</v>
      </c>
      <c r="S18" s="2">
        <v>210</v>
      </c>
      <c r="T18" s="2">
        <v>0</v>
      </c>
      <c r="U18" s="2">
        <v>0</v>
      </c>
      <c r="V18" s="2">
        <v>420</v>
      </c>
      <c r="W18" s="2">
        <v>674</v>
      </c>
      <c r="X18" s="2">
        <v>0</v>
      </c>
      <c r="Y18" s="2">
        <v>674</v>
      </c>
      <c r="Z18" s="2">
        <v>0</v>
      </c>
      <c r="AA18" s="1">
        <f t="shared" si="1"/>
        <v>1768</v>
      </c>
      <c r="AB18" s="12">
        <f t="shared" si="1"/>
        <v>630</v>
      </c>
      <c r="AC18" s="19">
        <f>AA18+AB18</f>
        <v>2398</v>
      </c>
      <c r="AE18" s="3" t="s">
        <v>15</v>
      </c>
      <c r="AF18" s="2">
        <f t="shared" si="2"/>
        <v>1575</v>
      </c>
      <c r="AG18" s="2">
        <f t="shared" si="2"/>
        <v>750</v>
      </c>
      <c r="AH18" s="2">
        <f t="shared" si="2"/>
        <v>1350</v>
      </c>
      <c r="AI18" s="2" t="str">
        <f t="shared" si="2"/>
        <v>N.A.</v>
      </c>
      <c r="AJ18" s="2" t="str">
        <f t="shared" si="2"/>
        <v>N.A.</v>
      </c>
      <c r="AK18" s="2">
        <f t="shared" si="2"/>
        <v>1025</v>
      </c>
      <c r="AL18" s="2">
        <f t="shared" si="2"/>
        <v>3000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1491.091628959276</v>
      </c>
      <c r="AQ18" s="17">
        <f t="shared" si="2"/>
        <v>933.33333333333337</v>
      </c>
      <c r="AR18" s="13">
        <f t="shared" si="2"/>
        <v>1344.5579649708091</v>
      </c>
    </row>
    <row r="19" spans="1:44" ht="15" customHeight="1" thickBot="1" x14ac:dyDescent="0.3">
      <c r="A19" s="4" t="s">
        <v>16</v>
      </c>
      <c r="B19" s="2">
        <v>30043761.000000004</v>
      </c>
      <c r="C19" s="2">
        <v>55818063.999999993</v>
      </c>
      <c r="D19" s="2">
        <v>15844770.000000002</v>
      </c>
      <c r="E19" s="2"/>
      <c r="F19" s="2">
        <v>1879100</v>
      </c>
      <c r="G19" s="2">
        <v>7677500</v>
      </c>
      <c r="H19" s="2">
        <v>14665929.999999996</v>
      </c>
      <c r="I19" s="2">
        <v>9129512</v>
      </c>
      <c r="J19" s="2">
        <v>0</v>
      </c>
      <c r="K19" s="2"/>
      <c r="L19" s="1">
        <f t="shared" ref="L19" si="3">B19+D19+F19+H19+J19</f>
        <v>62433561</v>
      </c>
      <c r="M19" s="12">
        <f t="shared" ref="M19" si="4">C19+E19+G19+I19+K19</f>
        <v>72625076</v>
      </c>
      <c r="N19" s="19">
        <f>L19+M19</f>
        <v>135058637</v>
      </c>
      <c r="P19" s="4" t="s">
        <v>16</v>
      </c>
      <c r="Q19" s="2">
        <v>8897</v>
      </c>
      <c r="R19" s="2">
        <v>11123</v>
      </c>
      <c r="S19" s="2">
        <v>2012</v>
      </c>
      <c r="T19" s="2">
        <v>0</v>
      </c>
      <c r="U19" s="2">
        <v>359</v>
      </c>
      <c r="V19" s="2">
        <v>1285</v>
      </c>
      <c r="W19" s="2">
        <v>3605</v>
      </c>
      <c r="X19" s="2">
        <v>1894</v>
      </c>
      <c r="Y19" s="2">
        <v>2442</v>
      </c>
      <c r="Z19" s="2">
        <v>0</v>
      </c>
      <c r="AA19" s="1">
        <f t="shared" ref="AA19" si="5">Q19+S19+U19+W19+Y19</f>
        <v>17315</v>
      </c>
      <c r="AB19" s="12">
        <f t="shared" ref="AB19" si="6">R19+T19+V19+X19+Z19</f>
        <v>14302</v>
      </c>
      <c r="AC19" s="13">
        <f>AA19+AB19</f>
        <v>31617</v>
      </c>
      <c r="AE19" s="4" t="s">
        <v>16</v>
      </c>
      <c r="AF19" s="2">
        <f t="shared" ref="AF19:AO19" si="7">IFERROR(B19/Q19, "N.A.")</f>
        <v>3376.8417444082279</v>
      </c>
      <c r="AG19" s="2">
        <f t="shared" si="7"/>
        <v>5018.2562258383523</v>
      </c>
      <c r="AH19" s="2">
        <f t="shared" si="7"/>
        <v>7875.1341948310146</v>
      </c>
      <c r="AI19" s="2" t="str">
        <f t="shared" si="7"/>
        <v>N.A.</v>
      </c>
      <c r="AJ19" s="2">
        <f t="shared" si="7"/>
        <v>5234.2618384401112</v>
      </c>
      <c r="AK19" s="2">
        <f t="shared" si="7"/>
        <v>5974.7081712062254</v>
      </c>
      <c r="AL19" s="2">
        <f t="shared" si="7"/>
        <v>4068.2191400832166</v>
      </c>
      <c r="AM19" s="2">
        <f t="shared" si="7"/>
        <v>4820.2280887011611</v>
      </c>
      <c r="AN19" s="2">
        <f t="shared" si="7"/>
        <v>0</v>
      </c>
      <c r="AO19" s="2" t="str">
        <f t="shared" si="7"/>
        <v>N.A.</v>
      </c>
      <c r="AP19" s="16">
        <f t="shared" ref="AP19" si="8">IFERROR(L19/AA19, "N.A.")</f>
        <v>3605.7499855616516</v>
      </c>
      <c r="AQ19" s="17">
        <f t="shared" ref="AQ19" si="9">IFERROR(M19/AB19, "N.A.")</f>
        <v>5077.9664382603833</v>
      </c>
      <c r="AR19" s="13">
        <f t="shared" ref="AR19" si="10">IFERROR(N19/AC19, "N.A.")</f>
        <v>4271.7094284720242</v>
      </c>
    </row>
    <row r="20" spans="1:44" ht="15" customHeight="1" thickBot="1" x14ac:dyDescent="0.3">
      <c r="A20" s="5" t="s">
        <v>0</v>
      </c>
      <c r="B20" s="29">
        <f>B19+C19</f>
        <v>85861825</v>
      </c>
      <c r="C20" s="31"/>
      <c r="D20" s="29">
        <f>D19+E19</f>
        <v>15844770.000000002</v>
      </c>
      <c r="E20" s="31"/>
      <c r="F20" s="29">
        <f>F19+G19</f>
        <v>9556600</v>
      </c>
      <c r="G20" s="31"/>
      <c r="H20" s="29">
        <f>H19+I19</f>
        <v>23795441.999999996</v>
      </c>
      <c r="I20" s="31"/>
      <c r="J20" s="29">
        <f>J19+K19</f>
        <v>0</v>
      </c>
      <c r="K20" s="31"/>
      <c r="L20" s="29">
        <f>L19+M19</f>
        <v>135058637</v>
      </c>
      <c r="M20" s="30"/>
      <c r="N20" s="20">
        <f>B20+D20+F20+H20+J20</f>
        <v>135058637</v>
      </c>
      <c r="P20" s="5" t="s">
        <v>0</v>
      </c>
      <c r="Q20" s="29">
        <f>Q19+R19</f>
        <v>20020</v>
      </c>
      <c r="R20" s="31"/>
      <c r="S20" s="29">
        <f>S19+T19</f>
        <v>2012</v>
      </c>
      <c r="T20" s="31"/>
      <c r="U20" s="29">
        <f>U19+V19</f>
        <v>1644</v>
      </c>
      <c r="V20" s="31"/>
      <c r="W20" s="29">
        <f>W19+X19</f>
        <v>5499</v>
      </c>
      <c r="X20" s="31"/>
      <c r="Y20" s="29">
        <f>Y19+Z19</f>
        <v>2442</v>
      </c>
      <c r="Z20" s="31"/>
      <c r="AA20" s="29">
        <f>AA19+AB19</f>
        <v>31617</v>
      </c>
      <c r="AB20" s="31"/>
      <c r="AC20" s="21">
        <f>Q20+S20+U20+W20+Y20</f>
        <v>31617</v>
      </c>
      <c r="AE20" s="5" t="s">
        <v>0</v>
      </c>
      <c r="AF20" s="32">
        <f>IFERROR(B20/Q20,"N.A.")</f>
        <v>4288.8024475524471</v>
      </c>
      <c r="AG20" s="33"/>
      <c r="AH20" s="32">
        <f>IFERROR(D20/S20,"N.A.")</f>
        <v>7875.1341948310146</v>
      </c>
      <c r="AI20" s="33"/>
      <c r="AJ20" s="32">
        <f>IFERROR(F20/U20,"N.A.")</f>
        <v>5813.0170316301701</v>
      </c>
      <c r="AK20" s="33"/>
      <c r="AL20" s="32">
        <f>IFERROR(H20/W20,"N.A.")</f>
        <v>4327.2307692307686</v>
      </c>
      <c r="AM20" s="33"/>
      <c r="AN20" s="32">
        <f>IFERROR(J20/Y20,"N.A.")</f>
        <v>0</v>
      </c>
      <c r="AO20" s="33"/>
      <c r="AP20" s="32">
        <f>IFERROR(L20/AA20,"N.A.")</f>
        <v>4271.7094284720242</v>
      </c>
      <c r="AQ20" s="33"/>
      <c r="AR20" s="18">
        <f>IFERROR(N20/AC20, "N.A.")</f>
        <v>4271.7094284720242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34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4" t="s">
        <v>0</v>
      </c>
      <c r="P23" s="34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4" t="s">
        <v>0</v>
      </c>
      <c r="AE23" s="34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4" t="s">
        <v>0</v>
      </c>
    </row>
    <row r="24" spans="1:44" ht="15" customHeight="1" x14ac:dyDescent="0.25">
      <c r="A24" s="35"/>
      <c r="B24" s="39" t="s">
        <v>3</v>
      </c>
      <c r="C24" s="40"/>
      <c r="D24" s="40"/>
      <c r="E24" s="41"/>
      <c r="F24" s="42" t="s">
        <v>4</v>
      </c>
      <c r="G24" s="43"/>
      <c r="H24" s="42" t="s">
        <v>5</v>
      </c>
      <c r="I24" s="43"/>
      <c r="J24" s="42" t="s">
        <v>6</v>
      </c>
      <c r="K24" s="43"/>
      <c r="L24" s="42" t="s">
        <v>7</v>
      </c>
      <c r="M24" s="50"/>
      <c r="N24" s="35"/>
      <c r="P24" s="35"/>
      <c r="Q24" s="39" t="s">
        <v>3</v>
      </c>
      <c r="R24" s="40"/>
      <c r="S24" s="40"/>
      <c r="T24" s="41"/>
      <c r="U24" s="42" t="s">
        <v>4</v>
      </c>
      <c r="V24" s="43"/>
      <c r="W24" s="42" t="s">
        <v>5</v>
      </c>
      <c r="X24" s="43"/>
      <c r="Y24" s="42" t="s">
        <v>6</v>
      </c>
      <c r="Z24" s="43"/>
      <c r="AA24" s="42" t="s">
        <v>7</v>
      </c>
      <c r="AB24" s="50"/>
      <c r="AC24" s="35"/>
      <c r="AE24" s="35"/>
      <c r="AF24" s="39" t="s">
        <v>3</v>
      </c>
      <c r="AG24" s="40"/>
      <c r="AH24" s="40"/>
      <c r="AI24" s="41"/>
      <c r="AJ24" s="42" t="s">
        <v>4</v>
      </c>
      <c r="AK24" s="43"/>
      <c r="AL24" s="42" t="s">
        <v>5</v>
      </c>
      <c r="AM24" s="43"/>
      <c r="AN24" s="42" t="s">
        <v>6</v>
      </c>
      <c r="AO24" s="43"/>
      <c r="AP24" s="42" t="s">
        <v>7</v>
      </c>
      <c r="AQ24" s="50"/>
      <c r="AR24" s="35"/>
    </row>
    <row r="25" spans="1:44" ht="15" customHeight="1" thickBot="1" x14ac:dyDescent="0.3">
      <c r="A25" s="35"/>
      <c r="B25" s="46" t="s">
        <v>8</v>
      </c>
      <c r="C25" s="47"/>
      <c r="D25" s="48" t="s">
        <v>9</v>
      </c>
      <c r="E25" s="49"/>
      <c r="F25" s="44"/>
      <c r="G25" s="45"/>
      <c r="H25" s="44"/>
      <c r="I25" s="45"/>
      <c r="J25" s="44"/>
      <c r="K25" s="45"/>
      <c r="L25" s="44"/>
      <c r="M25" s="51"/>
      <c r="N25" s="35"/>
      <c r="P25" s="35"/>
      <c r="Q25" s="46" t="s">
        <v>8</v>
      </c>
      <c r="R25" s="47"/>
      <c r="S25" s="48" t="s">
        <v>9</v>
      </c>
      <c r="T25" s="49"/>
      <c r="U25" s="44"/>
      <c r="V25" s="45"/>
      <c r="W25" s="44"/>
      <c r="X25" s="45"/>
      <c r="Y25" s="44"/>
      <c r="Z25" s="45"/>
      <c r="AA25" s="44"/>
      <c r="AB25" s="51"/>
      <c r="AC25" s="35"/>
      <c r="AE25" s="35"/>
      <c r="AF25" s="46" t="s">
        <v>8</v>
      </c>
      <c r="AG25" s="47"/>
      <c r="AH25" s="48" t="s">
        <v>9</v>
      </c>
      <c r="AI25" s="49"/>
      <c r="AJ25" s="44"/>
      <c r="AK25" s="45"/>
      <c r="AL25" s="44"/>
      <c r="AM25" s="45"/>
      <c r="AN25" s="44"/>
      <c r="AO25" s="45"/>
      <c r="AP25" s="44"/>
      <c r="AQ25" s="51"/>
      <c r="AR25" s="35"/>
    </row>
    <row r="26" spans="1:44" ht="15" customHeight="1" thickBot="1" x14ac:dyDescent="0.3">
      <c r="A26" s="36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6"/>
      <c r="P26" s="36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6"/>
      <c r="AE26" s="36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6"/>
    </row>
    <row r="27" spans="1:44" ht="15" customHeight="1" thickBot="1" x14ac:dyDescent="0.3">
      <c r="A27" s="3" t="s">
        <v>12</v>
      </c>
      <c r="B27" s="2">
        <v>8520050</v>
      </c>
      <c r="C27" s="2"/>
      <c r="D27" s="2">
        <v>9929560</v>
      </c>
      <c r="E27" s="2"/>
      <c r="F27" s="2">
        <v>1879100</v>
      </c>
      <c r="G27" s="2"/>
      <c r="H27" s="2">
        <v>12037190</v>
      </c>
      <c r="I27" s="2"/>
      <c r="J27" s="2"/>
      <c r="K27" s="2"/>
      <c r="L27" s="1">
        <f t="shared" ref="L27:M30" si="11">B27+D27+F27+H27+J27</f>
        <v>32365900</v>
      </c>
      <c r="M27" s="12">
        <f t="shared" si="11"/>
        <v>0</v>
      </c>
      <c r="N27" s="13">
        <f>L27+M27</f>
        <v>32365900</v>
      </c>
      <c r="P27" s="3" t="s">
        <v>12</v>
      </c>
      <c r="Q27" s="2">
        <v>2258</v>
      </c>
      <c r="R27" s="2">
        <v>0</v>
      </c>
      <c r="S27" s="2">
        <v>1162</v>
      </c>
      <c r="T27" s="2">
        <v>0</v>
      </c>
      <c r="U27" s="2">
        <v>359</v>
      </c>
      <c r="V27" s="2">
        <v>0</v>
      </c>
      <c r="W27" s="2">
        <v>1966</v>
      </c>
      <c r="X27" s="2">
        <v>0</v>
      </c>
      <c r="Y27" s="2">
        <v>0</v>
      </c>
      <c r="Z27" s="2">
        <v>0</v>
      </c>
      <c r="AA27" s="1">
        <f t="shared" ref="AA27:AB30" si="12">Q27+S27+U27+W27+Y27</f>
        <v>5745</v>
      </c>
      <c r="AB27" s="12">
        <f t="shared" si="12"/>
        <v>0</v>
      </c>
      <c r="AC27" s="13">
        <f>AA27+AB27</f>
        <v>5745</v>
      </c>
      <c r="AE27" s="3" t="s">
        <v>12</v>
      </c>
      <c r="AF27" s="2">
        <f t="shared" ref="AF27:AR30" si="13">IFERROR(B27/Q27, "N.A.")</f>
        <v>3773.2728077945085</v>
      </c>
      <c r="AG27" s="2" t="str">
        <f t="shared" si="13"/>
        <v>N.A.</v>
      </c>
      <c r="AH27" s="2">
        <f t="shared" si="13"/>
        <v>8545.2323580034426</v>
      </c>
      <c r="AI27" s="2" t="str">
        <f t="shared" si="13"/>
        <v>N.A.</v>
      </c>
      <c r="AJ27" s="2">
        <f t="shared" si="13"/>
        <v>5234.2618384401112</v>
      </c>
      <c r="AK27" s="2" t="str">
        <f t="shared" si="13"/>
        <v>N.A.</v>
      </c>
      <c r="AL27" s="2">
        <f t="shared" si="13"/>
        <v>6122.6805696846386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6">
        <f t="shared" si="13"/>
        <v>5633.751087902524</v>
      </c>
      <c r="AQ27" s="17" t="str">
        <f t="shared" si="13"/>
        <v>N.A.</v>
      </c>
      <c r="AR27" s="13">
        <f t="shared" si="13"/>
        <v>5633.751087902524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 t="str">
        <f t="shared" si="13"/>
        <v>N.A.</v>
      </c>
      <c r="AQ28" s="17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9591360</v>
      </c>
      <c r="C29" s="2">
        <v>41771564.000000007</v>
      </c>
      <c r="D29" s="2">
        <v>3624900</v>
      </c>
      <c r="E29" s="2"/>
      <c r="F29" s="2"/>
      <c r="G29" s="2">
        <v>7247000.0000000009</v>
      </c>
      <c r="H29" s="2"/>
      <c r="I29" s="2">
        <v>5693240</v>
      </c>
      <c r="J29" s="2">
        <v>0</v>
      </c>
      <c r="K29" s="2"/>
      <c r="L29" s="1">
        <f t="shared" si="11"/>
        <v>13216260</v>
      </c>
      <c r="M29" s="12">
        <f t="shared" si="11"/>
        <v>54711804.000000007</v>
      </c>
      <c r="N29" s="13">
        <f>L29+M29</f>
        <v>67928064</v>
      </c>
      <c r="P29" s="3" t="s">
        <v>14</v>
      </c>
      <c r="Q29" s="2">
        <v>2733</v>
      </c>
      <c r="R29" s="2">
        <v>8365</v>
      </c>
      <c r="S29" s="2">
        <v>281</v>
      </c>
      <c r="T29" s="2">
        <v>0</v>
      </c>
      <c r="U29" s="2">
        <v>0</v>
      </c>
      <c r="V29" s="2">
        <v>865</v>
      </c>
      <c r="W29" s="2">
        <v>0</v>
      </c>
      <c r="X29" s="2">
        <v>1162</v>
      </c>
      <c r="Y29" s="2">
        <v>429</v>
      </c>
      <c r="Z29" s="2">
        <v>0</v>
      </c>
      <c r="AA29" s="1">
        <f t="shared" si="12"/>
        <v>3443</v>
      </c>
      <c r="AB29" s="12">
        <f t="shared" si="12"/>
        <v>10392</v>
      </c>
      <c r="AC29" s="13">
        <f>AA29+AB29</f>
        <v>13835</v>
      </c>
      <c r="AE29" s="3" t="s">
        <v>14</v>
      </c>
      <c r="AF29" s="2">
        <f t="shared" si="13"/>
        <v>3509.4621295279912</v>
      </c>
      <c r="AG29" s="2">
        <f t="shared" si="13"/>
        <v>4993.6119545726251</v>
      </c>
      <c r="AH29" s="2">
        <f t="shared" si="13"/>
        <v>12900</v>
      </c>
      <c r="AI29" s="2" t="str">
        <f t="shared" si="13"/>
        <v>N.A.</v>
      </c>
      <c r="AJ29" s="2" t="str">
        <f t="shared" si="13"/>
        <v>N.A.</v>
      </c>
      <c r="AK29" s="2">
        <f t="shared" si="13"/>
        <v>8378.0346820809264</v>
      </c>
      <c r="AL29" s="2" t="str">
        <f t="shared" si="13"/>
        <v>N.A.</v>
      </c>
      <c r="AM29" s="2">
        <f t="shared" si="13"/>
        <v>4899.5180722891564</v>
      </c>
      <c r="AN29" s="2">
        <f t="shared" si="13"/>
        <v>0</v>
      </c>
      <c r="AO29" s="2" t="str">
        <f t="shared" si="13"/>
        <v>N.A.</v>
      </c>
      <c r="AP29" s="16">
        <f t="shared" si="13"/>
        <v>3838.5884403136797</v>
      </c>
      <c r="AQ29" s="17">
        <f t="shared" si="13"/>
        <v>5264.8002309468829</v>
      </c>
      <c r="AR29" s="13">
        <f t="shared" si="13"/>
        <v>4909.8709071196245</v>
      </c>
    </row>
    <row r="30" spans="1:44" ht="15" customHeight="1" thickBot="1" x14ac:dyDescent="0.3">
      <c r="A30" s="3" t="s">
        <v>15</v>
      </c>
      <c r="B30" s="2">
        <v>330750</v>
      </c>
      <c r="C30" s="2">
        <v>105000</v>
      </c>
      <c r="D30" s="2">
        <v>283500</v>
      </c>
      <c r="E30" s="2"/>
      <c r="F30" s="2"/>
      <c r="G30" s="2">
        <v>430500</v>
      </c>
      <c r="H30" s="2">
        <v>2022000</v>
      </c>
      <c r="I30" s="2"/>
      <c r="J30" s="2">
        <v>0</v>
      </c>
      <c r="K30" s="2"/>
      <c r="L30" s="1">
        <f t="shared" si="11"/>
        <v>2636250</v>
      </c>
      <c r="M30" s="12">
        <f t="shared" si="11"/>
        <v>535500</v>
      </c>
      <c r="N30" s="13">
        <f>L30+M30</f>
        <v>3171750</v>
      </c>
      <c r="P30" s="3" t="s">
        <v>15</v>
      </c>
      <c r="Q30" s="2">
        <v>210</v>
      </c>
      <c r="R30" s="2">
        <v>105</v>
      </c>
      <c r="S30" s="2">
        <v>210</v>
      </c>
      <c r="T30" s="2">
        <v>0</v>
      </c>
      <c r="U30" s="2">
        <v>0</v>
      </c>
      <c r="V30" s="2">
        <v>420</v>
      </c>
      <c r="W30" s="2">
        <v>674</v>
      </c>
      <c r="X30" s="2">
        <v>0</v>
      </c>
      <c r="Y30" s="2">
        <v>674</v>
      </c>
      <c r="Z30" s="2">
        <v>0</v>
      </c>
      <c r="AA30" s="1">
        <f t="shared" si="12"/>
        <v>1768</v>
      </c>
      <c r="AB30" s="12">
        <f t="shared" si="12"/>
        <v>525</v>
      </c>
      <c r="AC30" s="19">
        <f>AA30+AB30</f>
        <v>2293</v>
      </c>
      <c r="AE30" s="3" t="s">
        <v>15</v>
      </c>
      <c r="AF30" s="2">
        <f t="shared" si="13"/>
        <v>1575</v>
      </c>
      <c r="AG30" s="2">
        <f t="shared" si="13"/>
        <v>1000</v>
      </c>
      <c r="AH30" s="2">
        <f t="shared" si="13"/>
        <v>1350</v>
      </c>
      <c r="AI30" s="2" t="str">
        <f t="shared" si="13"/>
        <v>N.A.</v>
      </c>
      <c r="AJ30" s="2" t="str">
        <f t="shared" si="13"/>
        <v>N.A.</v>
      </c>
      <c r="AK30" s="2">
        <f t="shared" si="13"/>
        <v>1025</v>
      </c>
      <c r="AL30" s="2">
        <f t="shared" si="13"/>
        <v>3000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6">
        <f t="shared" si="13"/>
        <v>1491.091628959276</v>
      </c>
      <c r="AQ30" s="17">
        <f t="shared" si="13"/>
        <v>1020</v>
      </c>
      <c r="AR30" s="13">
        <f t="shared" si="13"/>
        <v>1383.2315743567378</v>
      </c>
    </row>
    <row r="31" spans="1:44" ht="15" customHeight="1" thickBot="1" x14ac:dyDescent="0.3">
      <c r="A31" s="4" t="s">
        <v>16</v>
      </c>
      <c r="B31" s="2">
        <v>18442159.999999996</v>
      </c>
      <c r="C31" s="2">
        <v>41876564.000000007</v>
      </c>
      <c r="D31" s="2">
        <v>13837959.999999996</v>
      </c>
      <c r="E31" s="2"/>
      <c r="F31" s="2">
        <v>1879100</v>
      </c>
      <c r="G31" s="2">
        <v>7677500</v>
      </c>
      <c r="H31" s="2">
        <v>14059190.000000002</v>
      </c>
      <c r="I31" s="2">
        <v>5693240</v>
      </c>
      <c r="J31" s="2">
        <v>0</v>
      </c>
      <c r="K31" s="2"/>
      <c r="L31" s="1">
        <f t="shared" ref="L31" si="14">B31+D31+F31+H31+J31</f>
        <v>48218409.999999993</v>
      </c>
      <c r="M31" s="12">
        <f t="shared" ref="M31" si="15">C31+E31+G31+I31+K31</f>
        <v>55247304.000000007</v>
      </c>
      <c r="N31" s="19">
        <f>L31+M31</f>
        <v>103465714</v>
      </c>
      <c r="P31" s="4" t="s">
        <v>16</v>
      </c>
      <c r="Q31" s="2">
        <v>5201</v>
      </c>
      <c r="R31" s="2">
        <v>8470</v>
      </c>
      <c r="S31" s="2">
        <v>1653</v>
      </c>
      <c r="T31" s="2">
        <v>0</v>
      </c>
      <c r="U31" s="2">
        <v>359</v>
      </c>
      <c r="V31" s="2">
        <v>1285</v>
      </c>
      <c r="W31" s="2">
        <v>2640</v>
      </c>
      <c r="X31" s="2">
        <v>1162</v>
      </c>
      <c r="Y31" s="2">
        <v>1103</v>
      </c>
      <c r="Z31" s="2">
        <v>0</v>
      </c>
      <c r="AA31" s="1">
        <f t="shared" ref="AA31" si="16">Q31+S31+U31+W31+Y31</f>
        <v>10956</v>
      </c>
      <c r="AB31" s="12">
        <f t="shared" ref="AB31" si="17">R31+T31+V31+X31+Z31</f>
        <v>10917</v>
      </c>
      <c r="AC31" s="13">
        <f>AA31+AB31</f>
        <v>21873</v>
      </c>
      <c r="AE31" s="4" t="s">
        <v>16</v>
      </c>
      <c r="AF31" s="2">
        <f t="shared" ref="AF31:AO31" si="18">IFERROR(B31/Q31, "N.A.")</f>
        <v>3545.8873293597376</v>
      </c>
      <c r="AG31" s="2">
        <f t="shared" si="18"/>
        <v>4944.1043683589151</v>
      </c>
      <c r="AH31" s="2">
        <f t="shared" si="18"/>
        <v>8371.4216575922546</v>
      </c>
      <c r="AI31" s="2" t="str">
        <f t="shared" si="18"/>
        <v>N.A.</v>
      </c>
      <c r="AJ31" s="2">
        <f t="shared" si="18"/>
        <v>5234.2618384401112</v>
      </c>
      <c r="AK31" s="2">
        <f t="shared" si="18"/>
        <v>5974.7081712062254</v>
      </c>
      <c r="AL31" s="2">
        <f t="shared" si="18"/>
        <v>5325.450757575758</v>
      </c>
      <c r="AM31" s="2">
        <f t="shared" si="18"/>
        <v>4899.5180722891564</v>
      </c>
      <c r="AN31" s="2">
        <f t="shared" si="18"/>
        <v>0</v>
      </c>
      <c r="AO31" s="2" t="str">
        <f t="shared" si="18"/>
        <v>N.A.</v>
      </c>
      <c r="AP31" s="16">
        <f t="shared" ref="AP31" si="19">IFERROR(L31/AA31, "N.A.")</f>
        <v>4401.0962029937928</v>
      </c>
      <c r="AQ31" s="17">
        <f t="shared" ref="AQ31" si="20">IFERROR(M31/AB31, "N.A.")</f>
        <v>5060.6672162682062</v>
      </c>
      <c r="AR31" s="13">
        <f t="shared" ref="AR31" si="21">IFERROR(N31/AC31, "N.A.")</f>
        <v>4730.293695423582</v>
      </c>
    </row>
    <row r="32" spans="1:44" ht="15" customHeight="1" thickBot="1" x14ac:dyDescent="0.3">
      <c r="A32" s="5" t="s">
        <v>0</v>
      </c>
      <c r="B32" s="29">
        <f>B31+C31</f>
        <v>60318724</v>
      </c>
      <c r="C32" s="31"/>
      <c r="D32" s="29">
        <f>D31+E31</f>
        <v>13837959.999999996</v>
      </c>
      <c r="E32" s="31"/>
      <c r="F32" s="29">
        <f>F31+G31</f>
        <v>9556600</v>
      </c>
      <c r="G32" s="31"/>
      <c r="H32" s="29">
        <f>H31+I31</f>
        <v>19752430</v>
      </c>
      <c r="I32" s="31"/>
      <c r="J32" s="29">
        <f>J31+K31</f>
        <v>0</v>
      </c>
      <c r="K32" s="31"/>
      <c r="L32" s="29">
        <f>L31+M31</f>
        <v>103465714</v>
      </c>
      <c r="M32" s="30"/>
      <c r="N32" s="20">
        <f>B32+D32+F32+H32+J32</f>
        <v>103465714</v>
      </c>
      <c r="P32" s="5" t="s">
        <v>0</v>
      </c>
      <c r="Q32" s="29">
        <f>Q31+R31</f>
        <v>13671</v>
      </c>
      <c r="R32" s="31"/>
      <c r="S32" s="29">
        <f>S31+T31</f>
        <v>1653</v>
      </c>
      <c r="T32" s="31"/>
      <c r="U32" s="29">
        <f>U31+V31</f>
        <v>1644</v>
      </c>
      <c r="V32" s="31"/>
      <c r="W32" s="29">
        <f>W31+X31</f>
        <v>3802</v>
      </c>
      <c r="X32" s="31"/>
      <c r="Y32" s="29">
        <f>Y31+Z31</f>
        <v>1103</v>
      </c>
      <c r="Z32" s="31"/>
      <c r="AA32" s="29">
        <f>AA31+AB31</f>
        <v>21873</v>
      </c>
      <c r="AB32" s="31"/>
      <c r="AC32" s="21">
        <f>Q32+S32+U32+W32+Y32</f>
        <v>21873</v>
      </c>
      <c r="AE32" s="5" t="s">
        <v>0</v>
      </c>
      <c r="AF32" s="32">
        <f>IFERROR(B32/Q32,"N.A.")</f>
        <v>4412.1661912076661</v>
      </c>
      <c r="AG32" s="33"/>
      <c r="AH32" s="32">
        <f>IFERROR(D32/S32,"N.A.")</f>
        <v>8371.4216575922546</v>
      </c>
      <c r="AI32" s="33"/>
      <c r="AJ32" s="32">
        <f>IFERROR(F32/U32,"N.A.")</f>
        <v>5813.0170316301701</v>
      </c>
      <c r="AK32" s="33"/>
      <c r="AL32" s="32">
        <f>IFERROR(H32/W32,"N.A.")</f>
        <v>5195.2735402419776</v>
      </c>
      <c r="AM32" s="33"/>
      <c r="AN32" s="32">
        <f>IFERROR(J32/Y32,"N.A.")</f>
        <v>0</v>
      </c>
      <c r="AO32" s="33"/>
      <c r="AP32" s="32">
        <f>IFERROR(L32/AA32,"N.A.")</f>
        <v>4730.293695423582</v>
      </c>
      <c r="AQ32" s="33"/>
      <c r="AR32" s="18">
        <f>IFERROR(N32/AC32, "N.A.")</f>
        <v>4730.293695423582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34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4" t="s">
        <v>0</v>
      </c>
      <c r="P35" s="34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4" t="s">
        <v>0</v>
      </c>
      <c r="AE35" s="34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4" t="s">
        <v>0</v>
      </c>
    </row>
    <row r="36" spans="1:44" ht="15" customHeight="1" x14ac:dyDescent="0.25">
      <c r="A36" s="35"/>
      <c r="B36" s="39" t="s">
        <v>3</v>
      </c>
      <c r="C36" s="40"/>
      <c r="D36" s="40"/>
      <c r="E36" s="41"/>
      <c r="F36" s="42" t="s">
        <v>4</v>
      </c>
      <c r="G36" s="43"/>
      <c r="H36" s="42" t="s">
        <v>5</v>
      </c>
      <c r="I36" s="43"/>
      <c r="J36" s="42" t="s">
        <v>6</v>
      </c>
      <c r="K36" s="43"/>
      <c r="L36" s="42" t="s">
        <v>7</v>
      </c>
      <c r="M36" s="50"/>
      <c r="N36" s="35"/>
      <c r="P36" s="35"/>
      <c r="Q36" s="39" t="s">
        <v>3</v>
      </c>
      <c r="R36" s="40"/>
      <c r="S36" s="40"/>
      <c r="T36" s="41"/>
      <c r="U36" s="42" t="s">
        <v>4</v>
      </c>
      <c r="V36" s="43"/>
      <c r="W36" s="42" t="s">
        <v>5</v>
      </c>
      <c r="X36" s="43"/>
      <c r="Y36" s="42" t="s">
        <v>6</v>
      </c>
      <c r="Z36" s="43"/>
      <c r="AA36" s="42" t="s">
        <v>7</v>
      </c>
      <c r="AB36" s="50"/>
      <c r="AC36" s="35"/>
      <c r="AE36" s="35"/>
      <c r="AF36" s="39" t="s">
        <v>3</v>
      </c>
      <c r="AG36" s="40"/>
      <c r="AH36" s="40"/>
      <c r="AI36" s="41"/>
      <c r="AJ36" s="42" t="s">
        <v>4</v>
      </c>
      <c r="AK36" s="43"/>
      <c r="AL36" s="42" t="s">
        <v>5</v>
      </c>
      <c r="AM36" s="43"/>
      <c r="AN36" s="42" t="s">
        <v>6</v>
      </c>
      <c r="AO36" s="43"/>
      <c r="AP36" s="42" t="s">
        <v>7</v>
      </c>
      <c r="AQ36" s="50"/>
      <c r="AR36" s="35"/>
    </row>
    <row r="37" spans="1:44" ht="15" customHeight="1" thickBot="1" x14ac:dyDescent="0.3">
      <c r="A37" s="35"/>
      <c r="B37" s="46" t="s">
        <v>8</v>
      </c>
      <c r="C37" s="47"/>
      <c r="D37" s="48" t="s">
        <v>9</v>
      </c>
      <c r="E37" s="49"/>
      <c r="F37" s="44"/>
      <c r="G37" s="45"/>
      <c r="H37" s="44"/>
      <c r="I37" s="45"/>
      <c r="J37" s="44"/>
      <c r="K37" s="45"/>
      <c r="L37" s="44"/>
      <c r="M37" s="51"/>
      <c r="N37" s="35"/>
      <c r="P37" s="35"/>
      <c r="Q37" s="46" t="s">
        <v>8</v>
      </c>
      <c r="R37" s="47"/>
      <c r="S37" s="48" t="s">
        <v>9</v>
      </c>
      <c r="T37" s="49"/>
      <c r="U37" s="44"/>
      <c r="V37" s="45"/>
      <c r="W37" s="44"/>
      <c r="X37" s="45"/>
      <c r="Y37" s="44"/>
      <c r="Z37" s="45"/>
      <c r="AA37" s="44"/>
      <c r="AB37" s="51"/>
      <c r="AC37" s="35"/>
      <c r="AE37" s="35"/>
      <c r="AF37" s="46" t="s">
        <v>8</v>
      </c>
      <c r="AG37" s="47"/>
      <c r="AH37" s="48" t="s">
        <v>9</v>
      </c>
      <c r="AI37" s="49"/>
      <c r="AJ37" s="44"/>
      <c r="AK37" s="45"/>
      <c r="AL37" s="44"/>
      <c r="AM37" s="45"/>
      <c r="AN37" s="44"/>
      <c r="AO37" s="45"/>
      <c r="AP37" s="44"/>
      <c r="AQ37" s="51"/>
      <c r="AR37" s="35"/>
    </row>
    <row r="38" spans="1:44" ht="15" customHeight="1" thickBot="1" x14ac:dyDescent="0.3">
      <c r="A38" s="36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6"/>
      <c r="P38" s="36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6"/>
      <c r="AE38" s="36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6"/>
    </row>
    <row r="39" spans="1:44" ht="15" customHeight="1" thickBot="1" x14ac:dyDescent="0.3">
      <c r="A39" s="3" t="s">
        <v>12</v>
      </c>
      <c r="B39" s="2">
        <v>2606060</v>
      </c>
      <c r="C39" s="2"/>
      <c r="D39" s="2"/>
      <c r="E39" s="2"/>
      <c r="F39" s="2"/>
      <c r="G39" s="2"/>
      <c r="H39" s="2">
        <v>606740</v>
      </c>
      <c r="I39" s="2"/>
      <c r="J39" s="2">
        <v>0</v>
      </c>
      <c r="K39" s="2"/>
      <c r="L39" s="1">
        <f t="shared" ref="L39:M42" si="22">B39+D39+F39+H39+J39</f>
        <v>3212800</v>
      </c>
      <c r="M39" s="12">
        <f t="shared" si="22"/>
        <v>0</v>
      </c>
      <c r="N39" s="13">
        <f>L39+M39</f>
        <v>3212800</v>
      </c>
      <c r="P39" s="3" t="s">
        <v>12</v>
      </c>
      <c r="Q39" s="2">
        <v>943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965</v>
      </c>
      <c r="X39" s="2">
        <v>0</v>
      </c>
      <c r="Y39" s="2">
        <v>324</v>
      </c>
      <c r="Z39" s="2">
        <v>0</v>
      </c>
      <c r="AA39" s="1">
        <f t="shared" ref="AA39:AB42" si="23">Q39+S39+U39+W39+Y39</f>
        <v>2232</v>
      </c>
      <c r="AB39" s="12">
        <f t="shared" si="23"/>
        <v>0</v>
      </c>
      <c r="AC39" s="13">
        <f>AA39+AB39</f>
        <v>2232</v>
      </c>
      <c r="AE39" s="3" t="s">
        <v>12</v>
      </c>
      <c r="AF39" s="2">
        <f t="shared" ref="AF39:AR42" si="24">IFERROR(B39/Q39, "N.A.")</f>
        <v>2763.5843054082716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628.74611398963725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6">
        <f t="shared" si="24"/>
        <v>1439.426523297491</v>
      </c>
      <c r="AQ39" s="17" t="str">
        <f t="shared" si="24"/>
        <v>N.A.</v>
      </c>
      <c r="AR39" s="13">
        <f t="shared" si="24"/>
        <v>1439.426523297491</v>
      </c>
    </row>
    <row r="40" spans="1:44" ht="15" customHeight="1" thickBot="1" x14ac:dyDescent="0.3">
      <c r="A40" s="3" t="s">
        <v>13</v>
      </c>
      <c r="B40" s="2">
        <v>1597100.0000000002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1597100.0000000002</v>
      </c>
      <c r="M40" s="12">
        <f t="shared" si="22"/>
        <v>0</v>
      </c>
      <c r="N40" s="13">
        <f>L40+M40</f>
        <v>1597100.0000000002</v>
      </c>
      <c r="P40" s="3" t="s">
        <v>13</v>
      </c>
      <c r="Q40" s="2">
        <v>878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878</v>
      </c>
      <c r="AB40" s="12">
        <f t="shared" si="23"/>
        <v>0</v>
      </c>
      <c r="AC40" s="13">
        <f>AA40+AB40</f>
        <v>878</v>
      </c>
      <c r="AE40" s="3" t="s">
        <v>13</v>
      </c>
      <c r="AF40" s="2">
        <f t="shared" si="24"/>
        <v>1819.0205011389523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>
        <f t="shared" si="24"/>
        <v>1819.0205011389523</v>
      </c>
      <c r="AQ40" s="17" t="str">
        <f t="shared" si="24"/>
        <v>N.A.</v>
      </c>
      <c r="AR40" s="13">
        <f t="shared" si="24"/>
        <v>1819.0205011389523</v>
      </c>
    </row>
    <row r="41" spans="1:44" ht="15" customHeight="1" thickBot="1" x14ac:dyDescent="0.3">
      <c r="A41" s="3" t="s">
        <v>14</v>
      </c>
      <c r="B41" s="2">
        <v>7398440.9999999991</v>
      </c>
      <c r="C41" s="2">
        <v>13889000</v>
      </c>
      <c r="D41" s="2">
        <v>2006810</v>
      </c>
      <c r="E41" s="2"/>
      <c r="F41" s="2"/>
      <c r="G41" s="2"/>
      <c r="H41" s="2"/>
      <c r="I41" s="2">
        <v>3436272</v>
      </c>
      <c r="J41" s="2">
        <v>0</v>
      </c>
      <c r="K41" s="2"/>
      <c r="L41" s="1">
        <f t="shared" si="22"/>
        <v>9405251</v>
      </c>
      <c r="M41" s="12">
        <f t="shared" si="22"/>
        <v>17325272</v>
      </c>
      <c r="N41" s="13">
        <f>L41+M41</f>
        <v>26730523</v>
      </c>
      <c r="P41" s="3" t="s">
        <v>14</v>
      </c>
      <c r="Q41" s="2">
        <v>1875</v>
      </c>
      <c r="R41" s="2">
        <v>2548</v>
      </c>
      <c r="S41" s="2">
        <v>359</v>
      </c>
      <c r="T41" s="2">
        <v>0</v>
      </c>
      <c r="U41" s="2">
        <v>0</v>
      </c>
      <c r="V41" s="2">
        <v>0</v>
      </c>
      <c r="W41" s="2">
        <v>0</v>
      </c>
      <c r="X41" s="2">
        <v>732</v>
      </c>
      <c r="Y41" s="2">
        <v>1015</v>
      </c>
      <c r="Z41" s="2">
        <v>0</v>
      </c>
      <c r="AA41" s="1">
        <f t="shared" si="23"/>
        <v>3249</v>
      </c>
      <c r="AB41" s="12">
        <f t="shared" si="23"/>
        <v>3280</v>
      </c>
      <c r="AC41" s="13">
        <f>AA41+AB41</f>
        <v>6529</v>
      </c>
      <c r="AE41" s="3" t="s">
        <v>14</v>
      </c>
      <c r="AF41" s="2">
        <f t="shared" si="24"/>
        <v>3945.8351999999995</v>
      </c>
      <c r="AG41" s="2">
        <f t="shared" si="24"/>
        <v>5450.9419152276296</v>
      </c>
      <c r="AH41" s="2">
        <f t="shared" si="24"/>
        <v>5590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4694.3606557377052</v>
      </c>
      <c r="AN41" s="2">
        <f t="shared" si="24"/>
        <v>0</v>
      </c>
      <c r="AO41" s="2" t="str">
        <f t="shared" si="24"/>
        <v>N.A.</v>
      </c>
      <c r="AP41" s="16">
        <f t="shared" si="24"/>
        <v>2894.8140966451215</v>
      </c>
      <c r="AQ41" s="17">
        <f t="shared" si="24"/>
        <v>5282.0951219512199</v>
      </c>
      <c r="AR41" s="13">
        <f t="shared" si="24"/>
        <v>4094.1220707612192</v>
      </c>
    </row>
    <row r="42" spans="1:44" ht="15" customHeight="1" thickBot="1" x14ac:dyDescent="0.3">
      <c r="A42" s="3" t="s">
        <v>15</v>
      </c>
      <c r="B42" s="2"/>
      <c r="C42" s="2">
        <v>52500</v>
      </c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52500</v>
      </c>
      <c r="N42" s="13">
        <f>L42+M42</f>
        <v>52500</v>
      </c>
      <c r="P42" s="3" t="s">
        <v>15</v>
      </c>
      <c r="Q42" s="2">
        <v>0</v>
      </c>
      <c r="R42" s="2">
        <v>105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105</v>
      </c>
      <c r="AC42" s="13">
        <f>AA42+AB42</f>
        <v>105</v>
      </c>
      <c r="AE42" s="3" t="s">
        <v>15</v>
      </c>
      <c r="AF42" s="2" t="str">
        <f t="shared" si="24"/>
        <v>N.A.</v>
      </c>
      <c r="AG42" s="2">
        <f t="shared" si="24"/>
        <v>500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6" t="str">
        <f t="shared" si="24"/>
        <v>N.A.</v>
      </c>
      <c r="AQ42" s="17">
        <f t="shared" si="24"/>
        <v>500</v>
      </c>
      <c r="AR42" s="13">
        <f t="shared" si="24"/>
        <v>500</v>
      </c>
    </row>
    <row r="43" spans="1:44" ht="15" customHeight="1" thickBot="1" x14ac:dyDescent="0.3">
      <c r="A43" s="4" t="s">
        <v>16</v>
      </c>
      <c r="B43" s="2">
        <v>11601601.000000004</v>
      </c>
      <c r="C43" s="2">
        <v>13941500</v>
      </c>
      <c r="D43" s="2">
        <v>2006810</v>
      </c>
      <c r="E43" s="2"/>
      <c r="F43" s="2"/>
      <c r="G43" s="2"/>
      <c r="H43" s="2">
        <v>606740</v>
      </c>
      <c r="I43" s="2">
        <v>3436272</v>
      </c>
      <c r="J43" s="2">
        <v>0</v>
      </c>
      <c r="K43" s="2"/>
      <c r="L43" s="1">
        <f t="shared" ref="L43" si="25">B43+D43+F43+H43+J43</f>
        <v>14215151.000000004</v>
      </c>
      <c r="M43" s="12">
        <f t="shared" ref="M43" si="26">C43+E43+G43+I43+K43</f>
        <v>17377772</v>
      </c>
      <c r="N43" s="19">
        <f>L43+M43</f>
        <v>31592923.000000004</v>
      </c>
      <c r="P43" s="4" t="s">
        <v>16</v>
      </c>
      <c r="Q43" s="2">
        <v>3696</v>
      </c>
      <c r="R43" s="2">
        <v>2653</v>
      </c>
      <c r="S43" s="2">
        <v>359</v>
      </c>
      <c r="T43" s="2">
        <v>0</v>
      </c>
      <c r="U43" s="2">
        <v>0</v>
      </c>
      <c r="V43" s="2">
        <v>0</v>
      </c>
      <c r="W43" s="2">
        <v>965</v>
      </c>
      <c r="X43" s="2">
        <v>732</v>
      </c>
      <c r="Y43" s="2">
        <v>1339</v>
      </c>
      <c r="Z43" s="2">
        <v>0</v>
      </c>
      <c r="AA43" s="1">
        <f t="shared" ref="AA43" si="27">Q43+S43+U43+W43+Y43</f>
        <v>6359</v>
      </c>
      <c r="AB43" s="12">
        <f t="shared" ref="AB43" si="28">R43+T43+V43+X43+Z43</f>
        <v>3385</v>
      </c>
      <c r="AC43" s="19">
        <f>AA43+AB43</f>
        <v>9744</v>
      </c>
      <c r="AE43" s="4" t="s">
        <v>16</v>
      </c>
      <c r="AF43" s="2">
        <f t="shared" ref="AF43:AO43" si="29">IFERROR(B43/Q43, "N.A.")</f>
        <v>3138.9613095238105</v>
      </c>
      <c r="AG43" s="2">
        <f t="shared" si="29"/>
        <v>5254.9943460233699</v>
      </c>
      <c r="AH43" s="2">
        <f t="shared" si="29"/>
        <v>5590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628.74611398963725</v>
      </c>
      <c r="AM43" s="2">
        <f t="shared" si="29"/>
        <v>4694.3606557377052</v>
      </c>
      <c r="AN43" s="2">
        <f t="shared" si="29"/>
        <v>0</v>
      </c>
      <c r="AO43" s="2" t="str">
        <f t="shared" si="29"/>
        <v>N.A.</v>
      </c>
      <c r="AP43" s="16">
        <f t="shared" ref="AP43" si="30">IFERROR(L43/AA43, "N.A.")</f>
        <v>2235.4381192011328</v>
      </c>
      <c r="AQ43" s="17">
        <f t="shared" ref="AQ43" si="31">IFERROR(M43/AB43, "N.A.")</f>
        <v>5133.7583456425409</v>
      </c>
      <c r="AR43" s="13">
        <f t="shared" ref="AR43" si="32">IFERROR(N43/AC43, "N.A.")</f>
        <v>3242.2950533661742</v>
      </c>
    </row>
    <row r="44" spans="1:44" ht="15" customHeight="1" thickBot="1" x14ac:dyDescent="0.3">
      <c r="A44" s="5" t="s">
        <v>0</v>
      </c>
      <c r="B44" s="29">
        <f>B43+C43</f>
        <v>25543101.000000004</v>
      </c>
      <c r="C44" s="31"/>
      <c r="D44" s="29">
        <f>D43+E43</f>
        <v>2006810</v>
      </c>
      <c r="E44" s="31"/>
      <c r="F44" s="29">
        <f>F43+G43</f>
        <v>0</v>
      </c>
      <c r="G44" s="31"/>
      <c r="H44" s="29">
        <f>H43+I43</f>
        <v>4043012</v>
      </c>
      <c r="I44" s="31"/>
      <c r="J44" s="29">
        <f>J43+K43</f>
        <v>0</v>
      </c>
      <c r="K44" s="31"/>
      <c r="L44" s="29">
        <f>L43+M43</f>
        <v>31592923.000000004</v>
      </c>
      <c r="M44" s="30"/>
      <c r="N44" s="20">
        <f>B44+D44+F44+H44+J44</f>
        <v>31592923.000000004</v>
      </c>
      <c r="P44" s="5" t="s">
        <v>0</v>
      </c>
      <c r="Q44" s="29">
        <f>Q43+R43</f>
        <v>6349</v>
      </c>
      <c r="R44" s="31"/>
      <c r="S44" s="29">
        <f>S43+T43</f>
        <v>359</v>
      </c>
      <c r="T44" s="31"/>
      <c r="U44" s="29">
        <f>U43+V43</f>
        <v>0</v>
      </c>
      <c r="V44" s="31"/>
      <c r="W44" s="29">
        <f>W43+X43</f>
        <v>1697</v>
      </c>
      <c r="X44" s="31"/>
      <c r="Y44" s="29">
        <f>Y43+Z43</f>
        <v>1339</v>
      </c>
      <c r="Z44" s="31"/>
      <c r="AA44" s="29">
        <f>AA43+AB43</f>
        <v>9744</v>
      </c>
      <c r="AB44" s="30"/>
      <c r="AC44" s="20">
        <f>Q44+S44+U44+W44+Y44</f>
        <v>9744</v>
      </c>
      <c r="AE44" s="5" t="s">
        <v>0</v>
      </c>
      <c r="AF44" s="32">
        <f>IFERROR(B44/Q44,"N.A.")</f>
        <v>4023.1691604977168</v>
      </c>
      <c r="AG44" s="33"/>
      <c r="AH44" s="32">
        <f>IFERROR(D44/S44,"N.A.")</f>
        <v>5590</v>
      </c>
      <c r="AI44" s="33"/>
      <c r="AJ44" s="32" t="str">
        <f>IFERROR(F44/U44,"N.A.")</f>
        <v>N.A.</v>
      </c>
      <c r="AK44" s="33"/>
      <c r="AL44" s="32">
        <f>IFERROR(H44/W44,"N.A.")</f>
        <v>2382.4466705951681</v>
      </c>
      <c r="AM44" s="33"/>
      <c r="AN44" s="32">
        <f>IFERROR(J44/Y44,"N.A.")</f>
        <v>0</v>
      </c>
      <c r="AO44" s="33"/>
      <c r="AP44" s="32">
        <f>IFERROR(L44/AA44,"N.A.")</f>
        <v>3242.2950533661742</v>
      </c>
      <c r="AQ44" s="33"/>
      <c r="AR44" s="18">
        <f>IFERROR(N44/AC44, "N.A.")</f>
        <v>3242.2950533661742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2005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40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34" t="s">
        <v>1</v>
      </c>
      <c r="B11" s="37" t="s">
        <v>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4" t="s">
        <v>0</v>
      </c>
      <c r="P11" s="34" t="s">
        <v>1</v>
      </c>
      <c r="Q11" s="37" t="s">
        <v>2</v>
      </c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4" t="s">
        <v>0</v>
      </c>
      <c r="AE11" s="34" t="s">
        <v>1</v>
      </c>
      <c r="AF11" s="37" t="s">
        <v>2</v>
      </c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4" t="s">
        <v>0</v>
      </c>
    </row>
    <row r="12" spans="1:44" ht="15" customHeight="1" x14ac:dyDescent="0.25">
      <c r="A12" s="35"/>
      <c r="B12" s="39" t="s">
        <v>3</v>
      </c>
      <c r="C12" s="40"/>
      <c r="D12" s="40"/>
      <c r="E12" s="41"/>
      <c r="F12" s="42" t="s">
        <v>4</v>
      </c>
      <c r="G12" s="43"/>
      <c r="H12" s="42" t="s">
        <v>5</v>
      </c>
      <c r="I12" s="43"/>
      <c r="J12" s="42" t="s">
        <v>6</v>
      </c>
      <c r="K12" s="43"/>
      <c r="L12" s="42" t="s">
        <v>7</v>
      </c>
      <c r="M12" s="50"/>
      <c r="N12" s="35"/>
      <c r="P12" s="35"/>
      <c r="Q12" s="39" t="s">
        <v>3</v>
      </c>
      <c r="R12" s="40"/>
      <c r="S12" s="40"/>
      <c r="T12" s="41"/>
      <c r="U12" s="42" t="s">
        <v>4</v>
      </c>
      <c r="V12" s="43"/>
      <c r="W12" s="42" t="s">
        <v>5</v>
      </c>
      <c r="X12" s="43"/>
      <c r="Y12" s="42" t="s">
        <v>6</v>
      </c>
      <c r="Z12" s="43"/>
      <c r="AA12" s="42" t="s">
        <v>7</v>
      </c>
      <c r="AB12" s="50"/>
      <c r="AC12" s="35"/>
      <c r="AE12" s="35"/>
      <c r="AF12" s="39" t="s">
        <v>3</v>
      </c>
      <c r="AG12" s="40"/>
      <c r="AH12" s="40"/>
      <c r="AI12" s="41"/>
      <c r="AJ12" s="42" t="s">
        <v>4</v>
      </c>
      <c r="AK12" s="43"/>
      <c r="AL12" s="42" t="s">
        <v>5</v>
      </c>
      <c r="AM12" s="43"/>
      <c r="AN12" s="42" t="s">
        <v>6</v>
      </c>
      <c r="AO12" s="43"/>
      <c r="AP12" s="42" t="s">
        <v>7</v>
      </c>
      <c r="AQ12" s="50"/>
      <c r="AR12" s="35"/>
    </row>
    <row r="13" spans="1:44" ht="15" customHeight="1" thickBot="1" x14ac:dyDescent="0.3">
      <c r="A13" s="35"/>
      <c r="B13" s="46" t="s">
        <v>8</v>
      </c>
      <c r="C13" s="47"/>
      <c r="D13" s="48" t="s">
        <v>9</v>
      </c>
      <c r="E13" s="49"/>
      <c r="F13" s="44"/>
      <c r="G13" s="45"/>
      <c r="H13" s="44"/>
      <c r="I13" s="45"/>
      <c r="J13" s="44"/>
      <c r="K13" s="45"/>
      <c r="L13" s="44"/>
      <c r="M13" s="51"/>
      <c r="N13" s="35"/>
      <c r="P13" s="35"/>
      <c r="Q13" s="46" t="s">
        <v>8</v>
      </c>
      <c r="R13" s="47"/>
      <c r="S13" s="48" t="s">
        <v>9</v>
      </c>
      <c r="T13" s="49"/>
      <c r="U13" s="44"/>
      <c r="V13" s="45"/>
      <c r="W13" s="44"/>
      <c r="X13" s="45"/>
      <c r="Y13" s="44"/>
      <c r="Z13" s="45"/>
      <c r="AA13" s="44"/>
      <c r="AB13" s="51"/>
      <c r="AC13" s="35"/>
      <c r="AE13" s="35"/>
      <c r="AF13" s="46" t="s">
        <v>8</v>
      </c>
      <c r="AG13" s="47"/>
      <c r="AH13" s="48" t="s">
        <v>9</v>
      </c>
      <c r="AI13" s="49"/>
      <c r="AJ13" s="44"/>
      <c r="AK13" s="45"/>
      <c r="AL13" s="44"/>
      <c r="AM13" s="45"/>
      <c r="AN13" s="44"/>
      <c r="AO13" s="45"/>
      <c r="AP13" s="44"/>
      <c r="AQ13" s="51"/>
      <c r="AR13" s="35"/>
    </row>
    <row r="14" spans="1:44" ht="15" customHeight="1" thickBot="1" x14ac:dyDescent="0.3">
      <c r="A14" s="36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6"/>
      <c r="P14" s="36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6"/>
      <c r="AE14" s="36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6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6" t="str">
        <f t="shared" si="2"/>
        <v>N.A.</v>
      </c>
      <c r="AQ15" s="17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 t="str">
        <f t="shared" si="2"/>
        <v>N.A.</v>
      </c>
      <c r="AQ16" s="17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6" t="str">
        <f t="shared" si="2"/>
        <v>N.A.</v>
      </c>
      <c r="AQ17" s="17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9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6" t="str">
        <f t="shared" si="2"/>
        <v>N.A.</v>
      </c>
      <c r="AQ18" s="17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9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6" t="str">
        <f t="shared" ref="AP19" si="8">IFERROR(L19/AA19, "N.A.")</f>
        <v>N.A.</v>
      </c>
      <c r="AQ19" s="17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29">
        <f>B19+C19</f>
        <v>0</v>
      </c>
      <c r="C20" s="31"/>
      <c r="D20" s="29">
        <f>D19+E19</f>
        <v>0</v>
      </c>
      <c r="E20" s="31"/>
      <c r="F20" s="29">
        <f>F19+G19</f>
        <v>0</v>
      </c>
      <c r="G20" s="31"/>
      <c r="H20" s="29">
        <f>H19+I19</f>
        <v>0</v>
      </c>
      <c r="I20" s="31"/>
      <c r="J20" s="29">
        <f>J19+K19</f>
        <v>0</v>
      </c>
      <c r="K20" s="31"/>
      <c r="L20" s="29">
        <f>L19+M19</f>
        <v>0</v>
      </c>
      <c r="M20" s="30"/>
      <c r="N20" s="20">
        <f>B20+D20+F20+H20+J20</f>
        <v>0</v>
      </c>
      <c r="P20" s="5" t="s">
        <v>0</v>
      </c>
      <c r="Q20" s="29">
        <f>Q19+R19</f>
        <v>0</v>
      </c>
      <c r="R20" s="31"/>
      <c r="S20" s="29">
        <f>S19+T19</f>
        <v>0</v>
      </c>
      <c r="T20" s="31"/>
      <c r="U20" s="29">
        <f>U19+V19</f>
        <v>0</v>
      </c>
      <c r="V20" s="31"/>
      <c r="W20" s="29">
        <f>W19+X19</f>
        <v>0</v>
      </c>
      <c r="X20" s="31"/>
      <c r="Y20" s="29">
        <f>Y19+Z19</f>
        <v>0</v>
      </c>
      <c r="Z20" s="31"/>
      <c r="AA20" s="29">
        <f>AA19+AB19</f>
        <v>0</v>
      </c>
      <c r="AB20" s="31"/>
      <c r="AC20" s="21">
        <f>Q20+S20+U20+W20+Y20</f>
        <v>0</v>
      </c>
      <c r="AE20" s="5" t="s">
        <v>0</v>
      </c>
      <c r="AF20" s="32" t="str">
        <f>IFERROR(B20/Q20,"N.A.")</f>
        <v>N.A.</v>
      </c>
      <c r="AG20" s="33"/>
      <c r="AH20" s="32" t="str">
        <f>IFERROR(D20/S20,"N.A.")</f>
        <v>N.A.</v>
      </c>
      <c r="AI20" s="33"/>
      <c r="AJ20" s="32" t="str">
        <f>IFERROR(F20/U20,"N.A.")</f>
        <v>N.A.</v>
      </c>
      <c r="AK20" s="33"/>
      <c r="AL20" s="32" t="str">
        <f>IFERROR(H20/W20,"N.A.")</f>
        <v>N.A.</v>
      </c>
      <c r="AM20" s="33"/>
      <c r="AN20" s="32" t="str">
        <f>IFERROR(J20/Y20,"N.A.")</f>
        <v>N.A.</v>
      </c>
      <c r="AO20" s="33"/>
      <c r="AP20" s="32" t="str">
        <f>IFERROR(L20/AA20,"N.A.")</f>
        <v>N.A.</v>
      </c>
      <c r="AQ20" s="33"/>
      <c r="AR20" s="18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34" t="s">
        <v>1</v>
      </c>
      <c r="B23" s="37" t="s">
        <v>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4" t="s">
        <v>0</v>
      </c>
      <c r="P23" s="34" t="s">
        <v>1</v>
      </c>
      <c r="Q23" s="37" t="s">
        <v>2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4" t="s">
        <v>0</v>
      </c>
      <c r="AE23" s="34" t="s">
        <v>1</v>
      </c>
      <c r="AF23" s="37" t="s">
        <v>2</v>
      </c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4" t="s">
        <v>0</v>
      </c>
    </row>
    <row r="24" spans="1:44" ht="15" customHeight="1" x14ac:dyDescent="0.25">
      <c r="A24" s="35"/>
      <c r="B24" s="39" t="s">
        <v>3</v>
      </c>
      <c r="C24" s="40"/>
      <c r="D24" s="40"/>
      <c r="E24" s="41"/>
      <c r="F24" s="42" t="s">
        <v>4</v>
      </c>
      <c r="G24" s="43"/>
      <c r="H24" s="42" t="s">
        <v>5</v>
      </c>
      <c r="I24" s="43"/>
      <c r="J24" s="42" t="s">
        <v>6</v>
      </c>
      <c r="K24" s="43"/>
      <c r="L24" s="42" t="s">
        <v>7</v>
      </c>
      <c r="M24" s="50"/>
      <c r="N24" s="35"/>
      <c r="P24" s="35"/>
      <c r="Q24" s="39" t="s">
        <v>3</v>
      </c>
      <c r="R24" s="40"/>
      <c r="S24" s="40"/>
      <c r="T24" s="41"/>
      <c r="U24" s="42" t="s">
        <v>4</v>
      </c>
      <c r="V24" s="43"/>
      <c r="W24" s="42" t="s">
        <v>5</v>
      </c>
      <c r="X24" s="43"/>
      <c r="Y24" s="42" t="s">
        <v>6</v>
      </c>
      <c r="Z24" s="43"/>
      <c r="AA24" s="42" t="s">
        <v>7</v>
      </c>
      <c r="AB24" s="50"/>
      <c r="AC24" s="35"/>
      <c r="AE24" s="35"/>
      <c r="AF24" s="39" t="s">
        <v>3</v>
      </c>
      <c r="AG24" s="40"/>
      <c r="AH24" s="40"/>
      <c r="AI24" s="41"/>
      <c r="AJ24" s="42" t="s">
        <v>4</v>
      </c>
      <c r="AK24" s="43"/>
      <c r="AL24" s="42" t="s">
        <v>5</v>
      </c>
      <c r="AM24" s="43"/>
      <c r="AN24" s="42" t="s">
        <v>6</v>
      </c>
      <c r="AO24" s="43"/>
      <c r="AP24" s="42" t="s">
        <v>7</v>
      </c>
      <c r="AQ24" s="50"/>
      <c r="AR24" s="35"/>
    </row>
    <row r="25" spans="1:44" ht="15" customHeight="1" thickBot="1" x14ac:dyDescent="0.3">
      <c r="A25" s="35"/>
      <c r="B25" s="46" t="s">
        <v>8</v>
      </c>
      <c r="C25" s="47"/>
      <c r="D25" s="48" t="s">
        <v>9</v>
      </c>
      <c r="E25" s="49"/>
      <c r="F25" s="44"/>
      <c r="G25" s="45"/>
      <c r="H25" s="44"/>
      <c r="I25" s="45"/>
      <c r="J25" s="44"/>
      <c r="K25" s="45"/>
      <c r="L25" s="44"/>
      <c r="M25" s="51"/>
      <c r="N25" s="35"/>
      <c r="P25" s="35"/>
      <c r="Q25" s="46" t="s">
        <v>8</v>
      </c>
      <c r="R25" s="47"/>
      <c r="S25" s="48" t="s">
        <v>9</v>
      </c>
      <c r="T25" s="49"/>
      <c r="U25" s="44"/>
      <c r="V25" s="45"/>
      <c r="W25" s="44"/>
      <c r="X25" s="45"/>
      <c r="Y25" s="44"/>
      <c r="Z25" s="45"/>
      <c r="AA25" s="44"/>
      <c r="AB25" s="51"/>
      <c r="AC25" s="35"/>
      <c r="AE25" s="35"/>
      <c r="AF25" s="46" t="s">
        <v>8</v>
      </c>
      <c r="AG25" s="47"/>
      <c r="AH25" s="48" t="s">
        <v>9</v>
      </c>
      <c r="AI25" s="49"/>
      <c r="AJ25" s="44"/>
      <c r="AK25" s="45"/>
      <c r="AL25" s="44"/>
      <c r="AM25" s="45"/>
      <c r="AN25" s="44"/>
      <c r="AO25" s="45"/>
      <c r="AP25" s="44"/>
      <c r="AQ25" s="51"/>
      <c r="AR25" s="35"/>
    </row>
    <row r="26" spans="1:44" ht="15" customHeight="1" thickBot="1" x14ac:dyDescent="0.3">
      <c r="A26" s="36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6"/>
      <c r="P26" s="36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6"/>
      <c r="AE26" s="36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6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6" t="str">
        <f t="shared" si="13"/>
        <v>N.A.</v>
      </c>
      <c r="AQ27" s="17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 t="str">
        <f t="shared" si="13"/>
        <v>N.A.</v>
      </c>
      <c r="AQ28" s="17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6" t="str">
        <f t="shared" si="13"/>
        <v>N.A.</v>
      </c>
      <c r="AQ29" s="17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9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6" t="str">
        <f t="shared" si="13"/>
        <v>N.A.</v>
      </c>
      <c r="AQ30" s="17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9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6" t="str">
        <f t="shared" ref="AP31" si="19">IFERROR(L31/AA31, "N.A.")</f>
        <v>N.A.</v>
      </c>
      <c r="AQ31" s="17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29">
        <f>B31+C31</f>
        <v>0</v>
      </c>
      <c r="C32" s="31"/>
      <c r="D32" s="29">
        <f>D31+E31</f>
        <v>0</v>
      </c>
      <c r="E32" s="31"/>
      <c r="F32" s="29">
        <f>F31+G31</f>
        <v>0</v>
      </c>
      <c r="G32" s="31"/>
      <c r="H32" s="29">
        <f>H31+I31</f>
        <v>0</v>
      </c>
      <c r="I32" s="31"/>
      <c r="J32" s="29">
        <f>J31+K31</f>
        <v>0</v>
      </c>
      <c r="K32" s="31"/>
      <c r="L32" s="29">
        <f>L31+M31</f>
        <v>0</v>
      </c>
      <c r="M32" s="30"/>
      <c r="N32" s="20">
        <f>B32+D32+F32+H32+J32</f>
        <v>0</v>
      </c>
      <c r="P32" s="5" t="s">
        <v>0</v>
      </c>
      <c r="Q32" s="29">
        <f>Q31+R31</f>
        <v>0</v>
      </c>
      <c r="R32" s="31"/>
      <c r="S32" s="29">
        <f>S31+T31</f>
        <v>0</v>
      </c>
      <c r="T32" s="31"/>
      <c r="U32" s="29">
        <f>U31+V31</f>
        <v>0</v>
      </c>
      <c r="V32" s="31"/>
      <c r="W32" s="29">
        <f>W31+X31</f>
        <v>0</v>
      </c>
      <c r="X32" s="31"/>
      <c r="Y32" s="29">
        <f>Y31+Z31</f>
        <v>0</v>
      </c>
      <c r="Z32" s="31"/>
      <c r="AA32" s="29">
        <f>AA31+AB31</f>
        <v>0</v>
      </c>
      <c r="AB32" s="31"/>
      <c r="AC32" s="21">
        <f>Q32+S32+U32+W32+Y32</f>
        <v>0</v>
      </c>
      <c r="AE32" s="5" t="s">
        <v>0</v>
      </c>
      <c r="AF32" s="32" t="str">
        <f>IFERROR(B32/Q32,"N.A.")</f>
        <v>N.A.</v>
      </c>
      <c r="AG32" s="33"/>
      <c r="AH32" s="32" t="str">
        <f>IFERROR(D32/S32,"N.A.")</f>
        <v>N.A.</v>
      </c>
      <c r="AI32" s="33"/>
      <c r="AJ32" s="32" t="str">
        <f>IFERROR(F32/U32,"N.A.")</f>
        <v>N.A.</v>
      </c>
      <c r="AK32" s="33"/>
      <c r="AL32" s="32" t="str">
        <f>IFERROR(H32/W32,"N.A.")</f>
        <v>N.A.</v>
      </c>
      <c r="AM32" s="33"/>
      <c r="AN32" s="32" t="str">
        <f>IFERROR(J32/Y32,"N.A.")</f>
        <v>N.A.</v>
      </c>
      <c r="AO32" s="33"/>
      <c r="AP32" s="32" t="str">
        <f>IFERROR(L32/AA32,"N.A.")</f>
        <v>N.A.</v>
      </c>
      <c r="AQ32" s="33"/>
      <c r="AR32" s="18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34" t="s">
        <v>1</v>
      </c>
      <c r="B35" s="37" t="s">
        <v>2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4" t="s">
        <v>0</v>
      </c>
      <c r="P35" s="34" t="s">
        <v>1</v>
      </c>
      <c r="Q35" s="37" t="s">
        <v>2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4" t="s">
        <v>0</v>
      </c>
      <c r="AE35" s="34" t="s">
        <v>1</v>
      </c>
      <c r="AF35" s="37" t="s">
        <v>2</v>
      </c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4" t="s">
        <v>0</v>
      </c>
    </row>
    <row r="36" spans="1:44" ht="15" customHeight="1" x14ac:dyDescent="0.25">
      <c r="A36" s="35"/>
      <c r="B36" s="39" t="s">
        <v>3</v>
      </c>
      <c r="C36" s="40"/>
      <c r="D36" s="40"/>
      <c r="E36" s="41"/>
      <c r="F36" s="42" t="s">
        <v>4</v>
      </c>
      <c r="G36" s="43"/>
      <c r="H36" s="42" t="s">
        <v>5</v>
      </c>
      <c r="I36" s="43"/>
      <c r="J36" s="42" t="s">
        <v>6</v>
      </c>
      <c r="K36" s="43"/>
      <c r="L36" s="42" t="s">
        <v>7</v>
      </c>
      <c r="M36" s="50"/>
      <c r="N36" s="35"/>
      <c r="P36" s="35"/>
      <c r="Q36" s="39" t="s">
        <v>3</v>
      </c>
      <c r="R36" s="40"/>
      <c r="S36" s="40"/>
      <c r="T36" s="41"/>
      <c r="U36" s="42" t="s">
        <v>4</v>
      </c>
      <c r="V36" s="43"/>
      <c r="W36" s="42" t="s">
        <v>5</v>
      </c>
      <c r="X36" s="43"/>
      <c r="Y36" s="42" t="s">
        <v>6</v>
      </c>
      <c r="Z36" s="43"/>
      <c r="AA36" s="42" t="s">
        <v>7</v>
      </c>
      <c r="AB36" s="50"/>
      <c r="AC36" s="35"/>
      <c r="AE36" s="35"/>
      <c r="AF36" s="39" t="s">
        <v>3</v>
      </c>
      <c r="AG36" s="40"/>
      <c r="AH36" s="40"/>
      <c r="AI36" s="41"/>
      <c r="AJ36" s="42" t="s">
        <v>4</v>
      </c>
      <c r="AK36" s="43"/>
      <c r="AL36" s="42" t="s">
        <v>5</v>
      </c>
      <c r="AM36" s="43"/>
      <c r="AN36" s="42" t="s">
        <v>6</v>
      </c>
      <c r="AO36" s="43"/>
      <c r="AP36" s="42" t="s">
        <v>7</v>
      </c>
      <c r="AQ36" s="50"/>
      <c r="AR36" s="35"/>
    </row>
    <row r="37" spans="1:44" ht="15" customHeight="1" thickBot="1" x14ac:dyDescent="0.3">
      <c r="A37" s="35"/>
      <c r="B37" s="46" t="s">
        <v>8</v>
      </c>
      <c r="C37" s="47"/>
      <c r="D37" s="48" t="s">
        <v>9</v>
      </c>
      <c r="E37" s="49"/>
      <c r="F37" s="44"/>
      <c r="G37" s="45"/>
      <c r="H37" s="44"/>
      <c r="I37" s="45"/>
      <c r="J37" s="44"/>
      <c r="K37" s="45"/>
      <c r="L37" s="44"/>
      <c r="M37" s="51"/>
      <c r="N37" s="35"/>
      <c r="P37" s="35"/>
      <c r="Q37" s="46" t="s">
        <v>8</v>
      </c>
      <c r="R37" s="47"/>
      <c r="S37" s="48" t="s">
        <v>9</v>
      </c>
      <c r="T37" s="49"/>
      <c r="U37" s="44"/>
      <c r="V37" s="45"/>
      <c r="W37" s="44"/>
      <c r="X37" s="45"/>
      <c r="Y37" s="44"/>
      <c r="Z37" s="45"/>
      <c r="AA37" s="44"/>
      <c r="AB37" s="51"/>
      <c r="AC37" s="35"/>
      <c r="AE37" s="35"/>
      <c r="AF37" s="46" t="s">
        <v>8</v>
      </c>
      <c r="AG37" s="47"/>
      <c r="AH37" s="48" t="s">
        <v>9</v>
      </c>
      <c r="AI37" s="49"/>
      <c r="AJ37" s="44"/>
      <c r="AK37" s="45"/>
      <c r="AL37" s="44"/>
      <c r="AM37" s="45"/>
      <c r="AN37" s="44"/>
      <c r="AO37" s="45"/>
      <c r="AP37" s="44"/>
      <c r="AQ37" s="51"/>
      <c r="AR37" s="35"/>
    </row>
    <row r="38" spans="1:44" ht="15" customHeight="1" thickBot="1" x14ac:dyDescent="0.3">
      <c r="A38" s="36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6"/>
      <c r="P38" s="36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6"/>
      <c r="AE38" s="36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6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6" t="str">
        <f t="shared" si="24"/>
        <v>N.A.</v>
      </c>
      <c r="AQ39" s="17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 t="str">
        <f t="shared" si="24"/>
        <v>N.A.</v>
      </c>
      <c r="AQ40" s="17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6" t="str">
        <f t="shared" si="24"/>
        <v>N.A.</v>
      </c>
      <c r="AQ41" s="17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6" t="str">
        <f t="shared" si="24"/>
        <v>N.A.</v>
      </c>
      <c r="AQ42" s="17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9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9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6" t="str">
        <f t="shared" ref="AP43" si="30">IFERROR(L43/AA43, "N.A.")</f>
        <v>N.A.</v>
      </c>
      <c r="AQ43" s="17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29">
        <f>B43+C43</f>
        <v>0</v>
      </c>
      <c r="C44" s="31"/>
      <c r="D44" s="29">
        <f>D43+E43</f>
        <v>0</v>
      </c>
      <c r="E44" s="31"/>
      <c r="F44" s="29">
        <f>F43+G43</f>
        <v>0</v>
      </c>
      <c r="G44" s="31"/>
      <c r="H44" s="29">
        <f>H43+I43</f>
        <v>0</v>
      </c>
      <c r="I44" s="31"/>
      <c r="J44" s="29">
        <f>J43+K43</f>
        <v>0</v>
      </c>
      <c r="K44" s="31"/>
      <c r="L44" s="29">
        <f>L43+M43</f>
        <v>0</v>
      </c>
      <c r="M44" s="30"/>
      <c r="N44" s="20">
        <f>B44+D44+F44+H44+J44</f>
        <v>0</v>
      </c>
      <c r="P44" s="5" t="s">
        <v>0</v>
      </c>
      <c r="Q44" s="29">
        <f>Q43+R43</f>
        <v>0</v>
      </c>
      <c r="R44" s="31"/>
      <c r="S44" s="29">
        <f>S43+T43</f>
        <v>0</v>
      </c>
      <c r="T44" s="31"/>
      <c r="U44" s="29">
        <f>U43+V43</f>
        <v>0</v>
      </c>
      <c r="V44" s="31"/>
      <c r="W44" s="29">
        <f>W43+X43</f>
        <v>0</v>
      </c>
      <c r="X44" s="31"/>
      <c r="Y44" s="29">
        <f>Y43+Z43</f>
        <v>0</v>
      </c>
      <c r="Z44" s="31"/>
      <c r="AA44" s="29">
        <f>AA43+AB43</f>
        <v>0</v>
      </c>
      <c r="AB44" s="30"/>
      <c r="AC44" s="20">
        <f>Q44+S44+U44+W44+Y44</f>
        <v>0</v>
      </c>
      <c r="AE44" s="5" t="s">
        <v>0</v>
      </c>
      <c r="AF44" s="32" t="str">
        <f>IFERROR(B44/Q44,"N.A.")</f>
        <v>N.A.</v>
      </c>
      <c r="AG44" s="33"/>
      <c r="AH44" s="32" t="str">
        <f>IFERROR(D44/S44,"N.A.")</f>
        <v>N.A.</v>
      </c>
      <c r="AI44" s="33"/>
      <c r="AJ44" s="32" t="str">
        <f>IFERROR(F44/U44,"N.A.")</f>
        <v>N.A.</v>
      </c>
      <c r="AK44" s="33"/>
      <c r="AL44" s="32" t="str">
        <f>IFERROR(H44/W44,"N.A.")</f>
        <v>N.A.</v>
      </c>
      <c r="AM44" s="33"/>
      <c r="AN44" s="32" t="str">
        <f>IFERROR(J44/Y44,"N.A.")</f>
        <v>N.A.</v>
      </c>
      <c r="AO44" s="33"/>
      <c r="AP44" s="32" t="str">
        <f>IFERROR(L44/AA44,"N.A.")</f>
        <v>N.A.</v>
      </c>
      <c r="AQ44" s="33"/>
      <c r="AR44" s="18" t="str">
        <f>IFERROR(N44/AC44, "N.A.")</f>
        <v>N.A.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schemas.microsoft.com/office/2006/documentManagement/types"/>
    <ds:schemaRef ds:uri="http://purl.org/dc/terms/"/>
    <ds:schemaRef ds:uri="3946fdfc-da00-409a-95df-cd9f19cc2a9a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2005 T1</dc:title>
  <dc:subject>Matriz Hussmanns Quintana Roo, 2005-T1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2025-12-16T14:18:21Z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